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comments9.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admin/Desktop/Desktop/"/>
    </mc:Choice>
  </mc:AlternateContent>
  <xr:revisionPtr revIDLastSave="0" documentId="8_{0A0FB7ED-AAED-004E-9F5A-4757D7BE0D71}" xr6:coauthVersionLast="36" xr6:coauthVersionMax="36" xr10:uidLastSave="{00000000-0000-0000-0000-000000000000}"/>
  <bookViews>
    <workbookView xWindow="0" yWindow="460" windowWidth="19420" windowHeight="10420" tabRatio="897" activeTab="2" xr2:uid="{00000000-000D-0000-FFFF-FFFF00000000}"/>
  </bookViews>
  <sheets>
    <sheet name="Cover" sheetId="1" r:id="rId1"/>
    <sheet name="1 Basic Info" sheetId="65" r:id="rId2"/>
    <sheet name="2 Findings" sheetId="77" r:id="rId3"/>
    <sheet name="3 RA Cert process" sheetId="78" r:id="rId4"/>
    <sheet name="4 Admin " sheetId="20" r:id="rId5"/>
    <sheet name="5 RA Forest" sheetId="79" r:id="rId6"/>
    <sheet name="5a MA Group" sheetId="21" r:id="rId7"/>
    <sheet name="6 S1 " sheetId="80" r:id="rId8"/>
    <sheet name="7 S2" sheetId="81" r:id="rId9"/>
    <sheet name="8 S3" sheetId="82" r:id="rId10"/>
    <sheet name="9 S4" sheetId="49" r:id="rId11"/>
    <sheet name="A1 FM checklist RA-S2" sheetId="83" r:id="rId12"/>
    <sheet name="NFSS checklist" sheetId="85" r:id="rId13"/>
    <sheet name=" A1.1 Pesticides" sheetId="86" r:id="rId14"/>
    <sheet name="A1.2 IFL" sheetId="74" r:id="rId15"/>
    <sheet name="A2 Consultation" sheetId="87" r:id="rId16"/>
    <sheet name="A3 Species list" sheetId="16" r:id="rId17"/>
    <sheet name="A4 CITES trees" sheetId="62" r:id="rId18"/>
    <sheet name="A5 additional info" sheetId="17" r:id="rId19"/>
    <sheet name="A6 Group checklist" sheetId="76" state="hidden" r:id="rId20"/>
    <sheet name="A7 Members &amp; FMUs" sheetId="34" state="hidden" r:id="rId21"/>
    <sheet name="A8 sampling" sheetId="46" state="hidden" r:id="rId22"/>
    <sheet name="A9 NTFP checklist" sheetId="47" state="hidden" r:id="rId23"/>
    <sheet name="A10 Glossary" sheetId="41" r:id="rId24"/>
    <sheet name="A11 Cert decsn" sheetId="42" r:id="rId25"/>
    <sheet name="A12a Product schedule" sheetId="53" r:id="rId26"/>
    <sheet name="A12b ES schedule " sheetId="70" state="hidden" r:id="rId27"/>
    <sheet name="A13 ILO conventions" sheetId="55" r:id="rId28"/>
    <sheet name="A14 Product codes" sheetId="58" r:id="rId29"/>
    <sheet name="A15 Translated summary" sheetId="56" state="hidden" r:id="rId30"/>
    <sheet name="A16 ES checklist and statement" sheetId="67" state="hidden" r:id="rId31"/>
    <sheet name="A17 ES Findings" sheetId="73" state="hidden" r:id="rId32"/>
    <sheet name="A18 Opening &amp; Closing" sheetId="71" r:id="rId33"/>
  </sheets>
  <definedNames>
    <definedName name="_xlnm._FilterDatabase" localSheetId="2" hidden="1">'2 Findings'!$B$5:$J$15</definedName>
    <definedName name="_xlnm._FilterDatabase" localSheetId="11" hidden="1">'A1 FM checklist RA-S2'!$A$1:$F$28</definedName>
    <definedName name="_xlnm._FilterDatabase" localSheetId="20" hidden="1">'A7 Members &amp; FMUs'!$A$10:$Y$10</definedName>
    <definedName name="_xlnm.Print_Area" localSheetId="1">'1 Basic Info'!$A$1:$D$90</definedName>
    <definedName name="_xlnm.Print_Area" localSheetId="2">'2 Findings'!$A$4:$J$21</definedName>
    <definedName name="_xlnm.Print_Area" localSheetId="3">'3 RA Cert process'!$A$1:$B$56</definedName>
    <definedName name="_xlnm.Print_Area" localSheetId="4">'4 Admin '!$A$1:$B$39</definedName>
    <definedName name="_xlnm.Print_Area" localSheetId="5">'5 RA Forest'!$A$1:$B$173</definedName>
    <definedName name="_xlnm.Print_Area" localSheetId="6">'5a MA Group'!$A$1:$C$234</definedName>
    <definedName name="_xlnm.Print_Area" localSheetId="8">'7 S2'!$A$1:$B$104</definedName>
    <definedName name="_xlnm.Print_Area" localSheetId="9">'8 S3'!$A$1:$B$91</definedName>
    <definedName name="_xlnm.Print_Area" localSheetId="10">'9 S4'!$A$1:$B$84</definedName>
    <definedName name="_xlnm.Print_Area" localSheetId="11">'A1 FM checklist RA-S2'!$A$1:$D$2219</definedName>
    <definedName name="_xlnm.Print_Area" localSheetId="24">'A11 Cert decsn'!$A$1:$B$42</definedName>
    <definedName name="_xlnm.Print_Area" localSheetId="25">'A12a Product schedule'!$A$1:$D$28</definedName>
    <definedName name="_xlnm.Print_Area" localSheetId="26">'A12b ES schedule '!$A$1:$D$33</definedName>
    <definedName name="_xlnm.Print_Area" localSheetId="28">'A14 Product codes'!$A$1:$E$573</definedName>
    <definedName name="_xlnm.Print_Area" localSheetId="29">'A15 Translated summary'!$A$1:$B$38</definedName>
    <definedName name="_xlnm.Print_Area" localSheetId="15">'A2 Consultation'!$A$1:$I$24</definedName>
    <definedName name="_xlnm.Print_Area" localSheetId="17">'A4 CITES trees'!$A$1:$C$66</definedName>
    <definedName name="_xlnm.Print_Area" localSheetId="18">'A5 additional info'!$A$1:$B$9</definedName>
    <definedName name="_xlnm.Print_Area" localSheetId="19">'A6 Group checklist'!$A$1:$E$420</definedName>
    <definedName name="_xlnm.Print_Area" localSheetId="20">'A7 Members &amp; FMUs'!$A$2:$X$33</definedName>
    <definedName name="_xlnm.Print_Area" localSheetId="22">'A9 NTFP checklist'!$A$1:$D$39</definedName>
    <definedName name="_xlnm.Print_Area" localSheetId="0">Cover!$A$1:$H$61</definedName>
    <definedName name="Process">"process, label, store"</definedName>
    <definedName name="Z_3706E74F_0140_4696_98D5_EDB096F43C65_.wvu.Cols" localSheetId="1" hidden="1">'1 Basic Info'!$G:$G</definedName>
    <definedName name="Z_8DAFF21F_ADBF_41CD_B0A2_F71A10ABC617_.wvu.Cols" localSheetId="1" hidden="1">'1 Basic Info'!$G:$G</definedName>
    <definedName name="Z_CA2A2251_5957_4477_A155_BBD534BC1F1D_.wvu.Cols" localSheetId="1" hidden="1">'1 Basic Info'!$G:$G</definedName>
    <definedName name="Z_F39CF2CF_CD59_4B71_B8D1_EF837D88DB2E_.wvu.Cols" localSheetId="1" hidden="1">'1 Basic Info'!$G:$G</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42" l="1"/>
  <c r="B34" i="42"/>
  <c r="B17" i="42"/>
  <c r="F9" i="86"/>
  <c r="F8" i="86"/>
  <c r="F7" i="86"/>
  <c r="F6" i="86"/>
  <c r="F5" i="86"/>
  <c r="F4" i="86"/>
  <c r="B1879" i="85"/>
  <c r="B1878" i="85"/>
  <c r="B1877" i="85"/>
  <c r="B1876" i="85"/>
  <c r="B1875" i="85"/>
  <c r="B1870" i="85"/>
  <c r="B1869" i="85"/>
  <c r="B1868" i="85"/>
  <c r="B1867" i="85"/>
  <c r="B1866" i="85"/>
  <c r="B1862" i="85"/>
  <c r="B1861" i="85"/>
  <c r="B1860" i="85"/>
  <c r="B1859" i="85"/>
  <c r="B1858" i="85"/>
  <c r="B1854" i="85"/>
  <c r="B1853" i="85"/>
  <c r="B1852" i="85"/>
  <c r="B1851" i="85"/>
  <c r="B1850" i="85"/>
  <c r="B1843" i="85"/>
  <c r="B1842" i="85"/>
  <c r="B1841" i="85"/>
  <c r="B1840" i="85"/>
  <c r="B1839" i="85"/>
  <c r="B1835" i="85"/>
  <c r="B1834" i="85"/>
  <c r="B1833" i="85"/>
  <c r="B1832" i="85"/>
  <c r="B1831" i="85"/>
  <c r="B1827" i="85"/>
  <c r="B1826" i="85"/>
  <c r="B1825" i="85"/>
  <c r="B1824" i="85"/>
  <c r="B1823" i="85"/>
  <c r="B1819" i="85"/>
  <c r="B1818" i="85"/>
  <c r="B1817" i="85"/>
  <c r="B1816" i="85"/>
  <c r="B1815" i="85"/>
  <c r="B1810" i="85"/>
  <c r="B1809" i="85"/>
  <c r="B1808" i="85"/>
  <c r="B1807" i="85"/>
  <c r="B1806" i="85"/>
  <c r="B1802" i="85"/>
  <c r="B1801" i="85"/>
  <c r="B1800" i="85"/>
  <c r="B1799" i="85"/>
  <c r="B1798" i="85"/>
  <c r="B1794" i="85"/>
  <c r="B1793" i="85"/>
  <c r="B1792" i="85"/>
  <c r="B1791" i="85"/>
  <c r="B1790" i="85"/>
  <c r="B1786" i="85"/>
  <c r="B1785" i="85"/>
  <c r="B1784" i="85"/>
  <c r="B1783" i="85"/>
  <c r="B1782" i="85"/>
  <c r="B1778" i="85"/>
  <c r="B1777" i="85"/>
  <c r="B1776" i="85"/>
  <c r="B1775" i="85"/>
  <c r="B1774" i="85"/>
  <c r="B1769" i="85"/>
  <c r="B1768" i="85"/>
  <c r="B1767" i="85"/>
  <c r="B1766" i="85"/>
  <c r="B1765" i="85"/>
  <c r="B1761" i="85"/>
  <c r="B1760" i="85"/>
  <c r="B1759" i="85"/>
  <c r="B1758" i="85"/>
  <c r="B1757" i="85"/>
  <c r="B1753" i="85"/>
  <c r="B1752" i="85"/>
  <c r="B1751" i="85"/>
  <c r="B1750" i="85"/>
  <c r="B1749" i="85"/>
  <c r="B1745" i="85"/>
  <c r="B1744" i="85"/>
  <c r="B1743" i="85"/>
  <c r="B1742" i="85"/>
  <c r="B1741" i="85"/>
  <c r="B1737" i="85"/>
  <c r="B1736" i="85"/>
  <c r="B1735" i="85"/>
  <c r="B1734" i="85"/>
  <c r="B1733" i="85"/>
  <c r="B1729" i="85"/>
  <c r="B1728" i="85"/>
  <c r="B1727" i="85"/>
  <c r="B1726" i="85"/>
  <c r="B1725" i="85"/>
  <c r="B1721" i="85"/>
  <c r="B1720" i="85"/>
  <c r="B1719" i="85"/>
  <c r="B1718" i="85"/>
  <c r="B1717" i="85"/>
  <c r="B1712" i="85"/>
  <c r="B1711" i="85"/>
  <c r="B1710" i="85"/>
  <c r="B1709" i="85"/>
  <c r="B1708" i="85"/>
  <c r="B1704" i="85"/>
  <c r="B1703" i="85"/>
  <c r="B1702" i="85"/>
  <c r="B1701" i="85"/>
  <c r="B1700" i="85"/>
  <c r="B1695" i="85"/>
  <c r="B1694" i="85"/>
  <c r="B1693" i="85"/>
  <c r="B1692" i="85"/>
  <c r="B1691" i="85"/>
  <c r="B1686" i="85"/>
  <c r="B1685" i="85"/>
  <c r="B1684" i="85"/>
  <c r="B1683" i="85"/>
  <c r="B1682" i="85"/>
  <c r="B1677" i="85"/>
  <c r="B1676" i="85"/>
  <c r="B1675" i="85"/>
  <c r="B1674" i="85"/>
  <c r="B1673" i="85"/>
  <c r="B1669" i="85"/>
  <c r="B1668" i="85"/>
  <c r="B1667" i="85"/>
  <c r="B1666" i="85"/>
  <c r="B1665" i="85"/>
  <c r="B1660" i="85"/>
  <c r="B1659" i="85"/>
  <c r="B1658" i="85"/>
  <c r="B1657" i="85"/>
  <c r="B1656" i="85"/>
  <c r="B1652" i="85"/>
  <c r="B1651" i="85"/>
  <c r="B1650" i="85"/>
  <c r="B1649" i="85"/>
  <c r="B1648" i="85"/>
  <c r="B1643" i="85"/>
  <c r="B1642" i="85"/>
  <c r="B1641" i="85"/>
  <c r="B1640" i="85"/>
  <c r="B1639" i="85"/>
  <c r="B1635" i="85"/>
  <c r="B1634" i="85"/>
  <c r="B1633" i="85"/>
  <c r="B1632" i="85"/>
  <c r="B1631" i="85"/>
  <c r="B1625" i="85"/>
  <c r="B1624" i="85"/>
  <c r="B1623" i="85"/>
  <c r="B1622" i="85"/>
  <c r="B1621" i="85"/>
  <c r="B1617" i="85"/>
  <c r="B1616" i="85"/>
  <c r="B1615" i="85"/>
  <c r="B1614" i="85"/>
  <c r="B1613" i="85"/>
  <c r="B1609" i="85"/>
  <c r="B1608" i="85"/>
  <c r="B1607" i="85"/>
  <c r="B1606" i="85"/>
  <c r="B1605" i="85"/>
  <c r="B1601" i="85"/>
  <c r="B1600" i="85"/>
  <c r="B1599" i="85"/>
  <c r="B1598" i="85"/>
  <c r="B1597" i="85"/>
  <c r="B1593" i="85"/>
  <c r="B1592" i="85"/>
  <c r="B1591" i="85"/>
  <c r="B1590" i="85"/>
  <c r="B1589" i="85"/>
  <c r="B1584" i="85"/>
  <c r="B1583" i="85"/>
  <c r="B1582" i="85"/>
  <c r="B1581" i="85"/>
  <c r="B1580" i="85"/>
  <c r="B1576" i="85"/>
  <c r="B1575" i="85"/>
  <c r="B1574" i="85"/>
  <c r="B1573" i="85"/>
  <c r="B1572" i="85"/>
  <c r="B1568" i="85"/>
  <c r="B1567" i="85"/>
  <c r="B1566" i="85"/>
  <c r="B1565" i="85"/>
  <c r="B1564" i="85"/>
  <c r="B1559" i="85"/>
  <c r="B1558" i="85"/>
  <c r="B1557" i="85"/>
  <c r="B1556" i="85"/>
  <c r="B1555" i="85"/>
  <c r="B1550" i="85"/>
  <c r="B1549" i="85"/>
  <c r="B1548" i="85"/>
  <c r="I1547" i="85"/>
  <c r="B1547" i="85"/>
  <c r="I1546" i="85"/>
  <c r="B1546" i="85"/>
  <c r="I1545" i="85"/>
  <c r="I1544" i="85"/>
  <c r="I1543" i="85"/>
  <c r="B1542" i="85"/>
  <c r="B1541" i="85"/>
  <c r="B1540" i="85"/>
  <c r="I1539" i="85"/>
  <c r="B1539" i="85"/>
  <c r="I1538" i="85"/>
  <c r="B1538" i="85"/>
  <c r="I1537" i="85"/>
  <c r="I1536" i="85"/>
  <c r="I1535" i="85"/>
  <c r="B1534" i="85"/>
  <c r="B1533" i="85"/>
  <c r="B1532" i="85"/>
  <c r="B1531" i="85"/>
  <c r="I1530" i="85"/>
  <c r="B1530" i="85"/>
  <c r="I1529" i="85"/>
  <c r="I1528" i="85"/>
  <c r="I1527" i="85"/>
  <c r="I1526" i="85"/>
  <c r="B1526" i="85"/>
  <c r="B1525" i="85"/>
  <c r="B1524" i="85"/>
  <c r="B1523" i="85"/>
  <c r="I1522" i="85"/>
  <c r="B1522" i="85"/>
  <c r="I1521" i="85"/>
  <c r="I1520" i="85"/>
  <c r="I1519" i="85"/>
  <c r="I1518" i="85"/>
  <c r="B1517" i="85"/>
  <c r="B1516" i="85"/>
  <c r="B1515" i="85"/>
  <c r="B1514" i="85"/>
  <c r="I1513" i="85"/>
  <c r="B1513" i="85"/>
  <c r="I1512" i="85"/>
  <c r="I1511" i="85"/>
  <c r="I1510" i="85"/>
  <c r="I1509" i="85"/>
  <c r="B1509" i="85"/>
  <c r="B1508" i="85"/>
  <c r="B1507" i="85"/>
  <c r="B1506" i="85"/>
  <c r="I1505" i="85"/>
  <c r="B1505" i="85"/>
  <c r="I1504" i="85"/>
  <c r="I1503" i="85"/>
  <c r="I1502" i="85"/>
  <c r="I1501" i="85"/>
  <c r="B1501" i="85"/>
  <c r="B1500" i="85"/>
  <c r="B1499" i="85"/>
  <c r="B1498" i="85"/>
  <c r="I1497" i="85"/>
  <c r="B1497" i="85"/>
  <c r="I1496" i="85"/>
  <c r="I1495" i="85"/>
  <c r="I1494" i="85"/>
  <c r="I1493" i="85"/>
  <c r="B1493" i="85"/>
  <c r="B1492" i="85"/>
  <c r="B1491" i="85"/>
  <c r="B1490" i="85"/>
  <c r="B1489" i="85"/>
  <c r="I1488" i="85"/>
  <c r="I1487" i="85"/>
  <c r="I1486" i="85"/>
  <c r="I1485" i="85"/>
  <c r="B1485" i="85"/>
  <c r="I1484" i="85"/>
  <c r="B1484" i="85"/>
  <c r="B1483" i="85"/>
  <c r="B1482" i="85"/>
  <c r="B1481" i="85"/>
  <c r="I1480" i="85"/>
  <c r="I1479" i="85"/>
  <c r="I1478" i="85"/>
  <c r="I1477" i="85"/>
  <c r="B1477" i="85"/>
  <c r="I1476" i="85"/>
  <c r="B1476" i="85"/>
  <c r="B1475" i="85"/>
  <c r="B1474" i="85"/>
  <c r="B1473" i="85"/>
  <c r="I1472" i="85"/>
  <c r="I1471" i="85"/>
  <c r="I1470" i="85"/>
  <c r="I1469" i="85"/>
  <c r="B1469" i="85"/>
  <c r="I1468" i="85"/>
  <c r="B1468" i="85"/>
  <c r="B1467" i="85"/>
  <c r="B1466" i="85"/>
  <c r="B1465" i="85"/>
  <c r="I1463" i="85"/>
  <c r="I1462" i="85"/>
  <c r="I1461" i="85"/>
  <c r="B1461" i="85"/>
  <c r="I1460" i="85"/>
  <c r="B1460" i="85"/>
  <c r="I1459" i="85"/>
  <c r="B1459" i="85"/>
  <c r="B1458" i="85"/>
  <c r="B1457" i="85"/>
  <c r="I1455" i="85"/>
  <c r="I1454" i="85"/>
  <c r="I1453" i="85"/>
  <c r="I1452" i="85"/>
  <c r="I1451" i="85"/>
  <c r="B1451" i="85"/>
  <c r="B1450" i="85"/>
  <c r="B1449" i="85"/>
  <c r="B1448" i="85"/>
  <c r="I1447" i="85"/>
  <c r="B1447" i="85"/>
  <c r="I1446" i="85"/>
  <c r="I1445" i="85"/>
  <c r="I1444" i="85"/>
  <c r="I1443" i="85"/>
  <c r="B1443" i="85"/>
  <c r="B1442" i="85"/>
  <c r="B1441" i="85"/>
  <c r="B1440" i="85"/>
  <c r="B1439" i="85"/>
  <c r="I1438" i="85"/>
  <c r="I1437" i="85"/>
  <c r="I1436" i="85"/>
  <c r="I1435" i="85"/>
  <c r="B1435" i="85"/>
  <c r="I1434" i="85"/>
  <c r="B1434" i="85"/>
  <c r="B1433" i="85"/>
  <c r="B1432" i="85"/>
  <c r="B1431" i="85"/>
  <c r="I1430" i="85"/>
  <c r="I1429" i="85"/>
  <c r="I1428" i="85"/>
  <c r="I1427" i="85"/>
  <c r="B1427" i="85"/>
  <c r="I1426" i="85"/>
  <c r="B1426" i="85"/>
  <c r="B1425" i="85"/>
  <c r="B1424" i="85"/>
  <c r="B1423" i="85"/>
  <c r="I1420" i="85"/>
  <c r="I1419" i="85"/>
  <c r="I1418" i="85"/>
  <c r="B1418" i="85"/>
  <c r="I1417" i="85"/>
  <c r="B1417" i="85"/>
  <c r="I1416" i="85"/>
  <c r="B1416" i="85"/>
  <c r="B1415" i="85"/>
  <c r="B1414" i="85"/>
  <c r="I1412" i="85"/>
  <c r="I1411" i="85"/>
  <c r="I1410" i="85"/>
  <c r="B1410" i="85"/>
  <c r="I1409" i="85"/>
  <c r="B1409" i="85"/>
  <c r="I1408" i="85"/>
  <c r="B1408" i="85"/>
  <c r="B1407" i="85"/>
  <c r="B1406" i="85"/>
  <c r="I1404" i="85"/>
  <c r="I1403" i="85"/>
  <c r="I1402" i="85"/>
  <c r="I1401" i="85"/>
  <c r="B1401" i="85"/>
  <c r="I1400" i="85"/>
  <c r="B1400" i="85"/>
  <c r="B1399" i="85"/>
  <c r="B1398" i="85"/>
  <c r="B1397" i="85"/>
  <c r="I1395" i="85"/>
  <c r="I1394" i="85"/>
  <c r="I1393" i="85"/>
  <c r="B1393" i="85"/>
  <c r="I1392" i="85"/>
  <c r="B1392" i="85"/>
  <c r="I1391" i="85"/>
  <c r="B1391" i="85"/>
  <c r="B1390" i="85"/>
  <c r="B1389" i="85"/>
  <c r="I1387" i="85"/>
  <c r="I1386" i="85"/>
  <c r="I1385" i="85"/>
  <c r="B1385" i="85"/>
  <c r="I1384" i="85"/>
  <c r="B1384" i="85"/>
  <c r="I1383" i="85"/>
  <c r="B1383" i="85"/>
  <c r="B1382" i="85"/>
  <c r="B1381" i="85"/>
  <c r="I1379" i="85"/>
  <c r="I1378" i="85"/>
  <c r="I1377" i="85"/>
  <c r="I1376" i="85"/>
  <c r="B1376" i="85"/>
  <c r="I1375" i="85"/>
  <c r="B1375" i="85"/>
  <c r="I1374" i="85"/>
  <c r="B1374" i="85"/>
  <c r="B1373" i="85"/>
  <c r="B1372" i="85"/>
  <c r="I1369" i="85"/>
  <c r="I1368" i="85"/>
  <c r="D1368" i="85"/>
  <c r="I1367" i="85"/>
  <c r="I1366" i="85"/>
  <c r="B1366" i="85"/>
  <c r="I1365" i="85"/>
  <c r="B1365" i="85"/>
  <c r="B1364" i="85"/>
  <c r="B1363" i="85"/>
  <c r="B1362" i="85"/>
  <c r="I1361" i="85"/>
  <c r="I1360" i="85"/>
  <c r="I1359" i="85"/>
  <c r="I1358" i="85"/>
  <c r="B1358" i="85"/>
  <c r="I1357" i="85"/>
  <c r="B1357" i="85"/>
  <c r="B1356" i="85"/>
  <c r="B1355" i="85"/>
  <c r="B1354" i="85"/>
  <c r="I1352" i="85"/>
  <c r="I1351" i="85"/>
  <c r="I1350" i="85"/>
  <c r="B1350" i="85"/>
  <c r="I1349" i="85"/>
  <c r="B1349" i="85"/>
  <c r="I1348" i="85"/>
  <c r="B1348" i="85"/>
  <c r="B1347" i="85"/>
  <c r="B1346" i="85"/>
  <c r="I1344" i="85"/>
  <c r="I1343" i="85"/>
  <c r="I1342" i="85"/>
  <c r="B1342" i="85"/>
  <c r="I1341" i="85"/>
  <c r="B1341" i="85"/>
  <c r="I1340" i="85"/>
  <c r="B1340" i="85"/>
  <c r="B1339" i="85"/>
  <c r="B1338" i="85"/>
  <c r="I1335" i="85"/>
  <c r="I1334" i="85"/>
  <c r="B1334" i="85"/>
  <c r="I1333" i="85"/>
  <c r="B1333" i="85"/>
  <c r="I1332" i="85"/>
  <c r="B1332" i="85"/>
  <c r="I1331" i="85"/>
  <c r="B1331" i="85"/>
  <c r="B1330" i="85"/>
  <c r="I1327" i="85"/>
  <c r="I1326" i="85"/>
  <c r="B1326" i="85"/>
  <c r="I1325" i="85"/>
  <c r="B1325" i="85"/>
  <c r="I1324" i="85"/>
  <c r="B1324" i="85"/>
  <c r="I1323" i="85"/>
  <c r="B1323" i="85"/>
  <c r="B1322" i="85"/>
  <c r="K1319" i="85"/>
  <c r="I1317" i="85"/>
  <c r="B1317" i="85"/>
  <c r="I1316" i="85"/>
  <c r="B1316" i="85"/>
  <c r="I1315" i="85"/>
  <c r="B1315" i="85"/>
  <c r="I1314" i="85"/>
  <c r="B1314" i="85"/>
  <c r="I1313" i="85"/>
  <c r="B1313" i="85"/>
  <c r="I1309" i="85"/>
  <c r="B1309" i="85"/>
  <c r="I1308" i="85"/>
  <c r="B1308" i="85"/>
  <c r="I1307" i="85"/>
  <c r="B1307" i="85"/>
  <c r="I1306" i="85"/>
  <c r="B1306" i="85"/>
  <c r="I1305" i="85"/>
  <c r="B1305" i="85"/>
  <c r="I1300" i="85"/>
  <c r="B1300" i="85"/>
  <c r="I1299" i="85"/>
  <c r="B1299" i="85"/>
  <c r="I1298" i="85"/>
  <c r="B1298" i="85"/>
  <c r="I1297" i="85"/>
  <c r="B1297" i="85"/>
  <c r="I1296" i="85"/>
  <c r="B1296" i="85"/>
  <c r="I1292" i="85"/>
  <c r="I1291" i="85"/>
  <c r="B1291" i="85"/>
  <c r="I1290" i="85"/>
  <c r="B1290" i="85"/>
  <c r="I1289" i="85"/>
  <c r="B1289" i="85"/>
  <c r="I1288" i="85"/>
  <c r="B1288" i="85"/>
  <c r="B1287" i="85"/>
  <c r="I1283" i="85"/>
  <c r="I1282" i="85"/>
  <c r="B1282" i="85"/>
  <c r="I1281" i="85"/>
  <c r="B1281" i="85"/>
  <c r="I1280" i="85"/>
  <c r="B1280" i="85"/>
  <c r="I1279" i="85"/>
  <c r="B1279" i="85"/>
  <c r="B1278" i="85"/>
  <c r="I1274" i="85"/>
  <c r="B1274" i="85"/>
  <c r="I1273" i="85"/>
  <c r="B1273" i="85"/>
  <c r="I1272" i="85"/>
  <c r="B1272" i="85"/>
  <c r="I1271" i="85"/>
  <c r="B1271" i="85"/>
  <c r="I1270" i="85"/>
  <c r="B1270" i="85"/>
  <c r="I1266" i="85"/>
  <c r="I1265" i="85"/>
  <c r="B1265" i="85"/>
  <c r="I1264" i="85"/>
  <c r="B1264" i="85"/>
  <c r="I1263" i="85"/>
  <c r="B1263" i="85"/>
  <c r="I1262" i="85"/>
  <c r="B1262" i="85"/>
  <c r="B1261" i="85"/>
  <c r="I1257" i="85"/>
  <c r="B1257" i="85"/>
  <c r="I1256" i="85"/>
  <c r="B1256" i="85"/>
  <c r="I1255" i="85"/>
  <c r="B1255" i="85"/>
  <c r="I1254" i="85"/>
  <c r="B1254" i="85"/>
  <c r="I1253" i="85"/>
  <c r="B1253" i="85"/>
  <c r="I1249" i="85"/>
  <c r="I1248" i="85"/>
  <c r="I1247" i="85"/>
  <c r="B1247" i="85"/>
  <c r="I1246" i="85"/>
  <c r="B1246" i="85"/>
  <c r="I1245" i="85"/>
  <c r="B1245" i="85"/>
  <c r="B1244" i="85"/>
  <c r="B1243" i="85"/>
  <c r="I1241" i="85"/>
  <c r="I1240" i="85"/>
  <c r="I1239" i="85"/>
  <c r="B1239" i="85"/>
  <c r="I1238" i="85"/>
  <c r="B1238" i="85"/>
  <c r="I1237" i="85"/>
  <c r="B1237" i="85"/>
  <c r="B1236" i="85"/>
  <c r="B1235" i="85"/>
  <c r="I1231" i="85"/>
  <c r="B1231" i="85"/>
  <c r="I1230" i="85"/>
  <c r="B1230" i="85"/>
  <c r="I1229" i="85"/>
  <c r="B1229" i="85"/>
  <c r="I1228" i="85"/>
  <c r="B1228" i="85"/>
  <c r="I1227" i="85"/>
  <c r="B1227" i="85"/>
  <c r="I1200" i="85"/>
  <c r="B1200" i="85"/>
  <c r="I1199" i="85"/>
  <c r="B1199" i="85"/>
  <c r="I1198" i="85"/>
  <c r="B1198" i="85"/>
  <c r="I1197" i="85"/>
  <c r="B1197" i="85"/>
  <c r="B1196" i="85"/>
  <c r="I1192" i="85"/>
  <c r="B1192" i="85"/>
  <c r="I1191" i="85"/>
  <c r="B1191" i="85"/>
  <c r="I1190" i="85"/>
  <c r="B1190" i="85"/>
  <c r="I1189" i="85"/>
  <c r="B1189" i="85"/>
  <c r="I1188" i="85"/>
  <c r="B1188" i="85"/>
  <c r="B1184" i="85"/>
  <c r="I1183" i="85"/>
  <c r="B1183" i="85"/>
  <c r="I1182" i="85"/>
  <c r="B1182" i="85"/>
  <c r="I1181" i="85"/>
  <c r="B1181" i="85"/>
  <c r="I1180" i="85"/>
  <c r="B1180" i="85"/>
  <c r="I1179" i="85"/>
  <c r="B1176" i="85"/>
  <c r="I1175" i="85"/>
  <c r="B1175" i="85"/>
  <c r="I1174" i="85"/>
  <c r="B1174" i="85"/>
  <c r="I1173" i="85"/>
  <c r="B1173" i="85"/>
  <c r="I1172" i="85"/>
  <c r="B1172" i="85"/>
  <c r="I1171" i="85"/>
  <c r="B1167" i="85"/>
  <c r="I1166" i="85"/>
  <c r="B1166" i="85"/>
  <c r="I1165" i="85"/>
  <c r="B1165" i="85"/>
  <c r="I1164" i="85"/>
  <c r="B1164" i="85"/>
  <c r="I1163" i="85"/>
  <c r="B1163" i="85"/>
  <c r="I1162" i="85"/>
  <c r="B1159" i="85"/>
  <c r="I1158" i="85"/>
  <c r="B1158" i="85"/>
  <c r="I1157" i="85"/>
  <c r="B1157" i="85"/>
  <c r="I1156" i="85"/>
  <c r="B1156" i="85"/>
  <c r="I1155" i="85"/>
  <c r="B1155" i="85"/>
  <c r="I1154" i="85"/>
  <c r="B1151" i="85"/>
  <c r="B1150" i="85"/>
  <c r="I1149" i="85"/>
  <c r="B1149" i="85"/>
  <c r="I1148" i="85"/>
  <c r="B1148" i="85"/>
  <c r="I1147" i="85"/>
  <c r="B1147" i="85"/>
  <c r="I1146" i="85"/>
  <c r="I1145" i="85"/>
  <c r="B1143" i="85"/>
  <c r="B1142" i="85"/>
  <c r="B1141" i="85"/>
  <c r="B1140" i="85"/>
  <c r="B1139" i="85"/>
  <c r="B1135" i="85"/>
  <c r="B1134" i="85"/>
  <c r="B1133" i="85"/>
  <c r="B1132" i="85"/>
  <c r="B1131" i="85"/>
  <c r="I1130" i="85"/>
  <c r="B1127" i="85"/>
  <c r="K1126" i="85"/>
  <c r="B1126" i="85"/>
  <c r="B1125" i="85"/>
  <c r="I1124" i="85"/>
  <c r="B1124" i="85"/>
  <c r="B1123" i="85"/>
  <c r="I1121" i="85"/>
  <c r="I1120" i="85"/>
  <c r="I1119" i="85"/>
  <c r="I1118" i="85"/>
  <c r="B1118" i="85"/>
  <c r="B1117" i="85"/>
  <c r="B1116" i="85"/>
  <c r="B1115" i="85"/>
  <c r="I1114" i="85"/>
  <c r="B1114" i="85"/>
  <c r="I1113" i="85"/>
  <c r="I1112" i="85"/>
  <c r="I1111" i="85"/>
  <c r="I1110" i="85"/>
  <c r="B1110" i="85"/>
  <c r="B1109" i="85"/>
  <c r="B1108" i="85"/>
  <c r="B1107" i="85"/>
  <c r="B1106" i="85"/>
  <c r="I1105" i="85"/>
  <c r="I1104" i="85"/>
  <c r="I1103" i="85"/>
  <c r="I1102" i="85"/>
  <c r="B1102" i="85"/>
  <c r="I1101" i="85"/>
  <c r="B1101" i="85"/>
  <c r="B1100" i="85"/>
  <c r="B1099" i="85"/>
  <c r="B1098" i="85"/>
  <c r="I1097" i="85"/>
  <c r="I1096" i="85"/>
  <c r="I1095" i="85"/>
  <c r="I1094" i="85"/>
  <c r="B1094" i="85"/>
  <c r="I1093" i="85"/>
  <c r="B1093" i="85"/>
  <c r="B1092" i="85"/>
  <c r="B1091" i="85"/>
  <c r="B1090" i="85"/>
  <c r="I1088" i="85"/>
  <c r="I1087" i="85"/>
  <c r="I1086" i="85"/>
  <c r="B1086" i="85"/>
  <c r="I1085" i="85"/>
  <c r="B1085" i="85"/>
  <c r="I1084" i="85"/>
  <c r="B1084" i="85"/>
  <c r="B1083" i="85"/>
  <c r="B1082" i="85"/>
  <c r="I1080" i="85"/>
  <c r="I1079" i="85"/>
  <c r="I1078" i="85"/>
  <c r="I1077" i="85"/>
  <c r="B1077" i="85"/>
  <c r="I1076" i="85"/>
  <c r="B1076" i="85"/>
  <c r="B1075" i="85"/>
  <c r="B1074" i="85"/>
  <c r="B1073" i="85"/>
  <c r="I1071" i="85"/>
  <c r="I1070" i="85"/>
  <c r="I1069" i="85"/>
  <c r="B1069" i="85"/>
  <c r="I1068" i="85"/>
  <c r="B1068" i="85"/>
  <c r="I1067" i="85"/>
  <c r="B1067" i="85"/>
  <c r="B1066" i="85"/>
  <c r="B1065" i="85"/>
  <c r="I1063" i="85"/>
  <c r="I1062" i="85"/>
  <c r="I1061" i="85"/>
  <c r="B1061" i="85"/>
  <c r="I1060" i="85"/>
  <c r="B1060" i="85"/>
  <c r="I1059" i="85"/>
  <c r="B1059" i="85"/>
  <c r="B1058" i="85"/>
  <c r="B1057" i="85"/>
  <c r="I1054" i="85"/>
  <c r="I1053" i="85"/>
  <c r="B1053" i="85"/>
  <c r="I1052" i="85"/>
  <c r="B1052" i="85"/>
  <c r="I1051" i="85"/>
  <c r="B1051" i="85"/>
  <c r="I1050" i="85"/>
  <c r="B1050" i="85"/>
  <c r="B1049" i="85"/>
  <c r="I1046" i="85"/>
  <c r="I1045" i="85"/>
  <c r="B1045" i="85"/>
  <c r="I1044" i="85"/>
  <c r="B1044" i="85"/>
  <c r="I1043" i="85"/>
  <c r="B1043" i="85"/>
  <c r="I1042" i="85"/>
  <c r="B1042" i="85"/>
  <c r="B1041" i="85"/>
  <c r="I1037" i="85"/>
  <c r="B1037" i="85"/>
  <c r="I1036" i="85"/>
  <c r="B1036" i="85"/>
  <c r="I1035" i="85"/>
  <c r="B1035" i="85"/>
  <c r="I1034" i="85"/>
  <c r="B1034" i="85"/>
  <c r="I1033" i="85"/>
  <c r="B1033" i="85"/>
  <c r="B1029" i="85"/>
  <c r="B1028" i="85"/>
  <c r="I1027" i="85"/>
  <c r="B1027" i="85"/>
  <c r="I1026" i="85"/>
  <c r="B1026" i="85"/>
  <c r="I1025" i="85"/>
  <c r="B1025" i="85"/>
  <c r="I1024" i="85"/>
  <c r="I1023" i="85"/>
  <c r="B1021" i="85"/>
  <c r="B1020" i="85"/>
  <c r="I1019" i="85"/>
  <c r="B1019" i="85"/>
  <c r="I1018" i="85"/>
  <c r="B1018" i="85"/>
  <c r="I1017" i="85"/>
  <c r="B1017" i="85"/>
  <c r="I1016" i="85"/>
  <c r="I1015" i="85"/>
  <c r="B1013" i="85"/>
  <c r="B1012" i="85"/>
  <c r="B1011" i="85"/>
  <c r="I1010" i="85"/>
  <c r="B1010" i="85"/>
  <c r="I1009" i="85"/>
  <c r="B1009" i="85"/>
  <c r="I1008" i="85"/>
  <c r="I1007" i="85"/>
  <c r="I1006" i="85"/>
  <c r="B1005" i="85"/>
  <c r="B1004" i="85"/>
  <c r="B1003" i="85"/>
  <c r="I1002" i="85"/>
  <c r="B1002" i="85"/>
  <c r="I1001" i="85"/>
  <c r="B1001" i="85"/>
  <c r="I1000" i="85"/>
  <c r="I999" i="85"/>
  <c r="I998" i="85"/>
  <c r="B997" i="85"/>
  <c r="B996" i="85"/>
  <c r="B995" i="85"/>
  <c r="B994" i="85"/>
  <c r="I993" i="85"/>
  <c r="B993" i="85"/>
  <c r="I992" i="85"/>
  <c r="I991" i="85"/>
  <c r="I990" i="85"/>
  <c r="I989" i="85"/>
  <c r="B989" i="85"/>
  <c r="B988" i="85"/>
  <c r="B987" i="85"/>
  <c r="B986" i="85"/>
  <c r="I985" i="85"/>
  <c r="B985" i="85"/>
  <c r="I984" i="85"/>
  <c r="I983" i="85"/>
  <c r="I982" i="85"/>
  <c r="I981" i="85"/>
  <c r="B980" i="85"/>
  <c r="B979" i="85"/>
  <c r="B978" i="85"/>
  <c r="B977" i="85"/>
  <c r="I976" i="85"/>
  <c r="B976" i="85"/>
  <c r="I975" i="85"/>
  <c r="I974" i="85"/>
  <c r="I973" i="85"/>
  <c r="I972" i="85"/>
  <c r="B972" i="85"/>
  <c r="B971" i="85"/>
  <c r="B970" i="85"/>
  <c r="B969" i="85"/>
  <c r="I968" i="85"/>
  <c r="B968" i="85"/>
  <c r="I967" i="85"/>
  <c r="I966" i="85"/>
  <c r="I965" i="85"/>
  <c r="I964" i="85"/>
  <c r="B964" i="85"/>
  <c r="B963" i="85"/>
  <c r="B962" i="85"/>
  <c r="B961" i="85"/>
  <c r="B960" i="85"/>
  <c r="I959" i="85"/>
  <c r="I958" i="85"/>
  <c r="I957" i="85"/>
  <c r="I956" i="85"/>
  <c r="B956" i="85"/>
  <c r="I955" i="85"/>
  <c r="B955" i="85"/>
  <c r="B954" i="85"/>
  <c r="B953" i="85"/>
  <c r="B952" i="85"/>
  <c r="I951" i="85"/>
  <c r="I950" i="85"/>
  <c r="I949" i="85"/>
  <c r="I948" i="85"/>
  <c r="I947" i="85"/>
  <c r="B946" i="85"/>
  <c r="B945" i="85"/>
  <c r="B944" i="85"/>
  <c r="B943" i="85"/>
  <c r="I942" i="85"/>
  <c r="B942" i="85"/>
  <c r="I941" i="85"/>
  <c r="I940" i="85"/>
  <c r="I939" i="85"/>
  <c r="I938" i="85"/>
  <c r="B938" i="85"/>
  <c r="B937" i="85"/>
  <c r="B936" i="85"/>
  <c r="B935" i="85"/>
  <c r="I934" i="85"/>
  <c r="B934" i="85"/>
  <c r="I933" i="85"/>
  <c r="I932" i="85"/>
  <c r="I931" i="85"/>
  <c r="I930" i="85"/>
  <c r="B930" i="85"/>
  <c r="B929" i="85"/>
  <c r="B928" i="85"/>
  <c r="B927" i="85"/>
  <c r="I926" i="85"/>
  <c r="B926" i="85"/>
  <c r="I925" i="85"/>
  <c r="I924" i="85"/>
  <c r="I923" i="85"/>
  <c r="I922" i="85"/>
  <c r="B922" i="85"/>
  <c r="B921" i="85"/>
  <c r="B920" i="85"/>
  <c r="B919" i="85"/>
  <c r="B918" i="85"/>
  <c r="I917" i="85"/>
  <c r="I916" i="85"/>
  <c r="I915" i="85"/>
  <c r="I914" i="85"/>
  <c r="I913" i="85"/>
  <c r="B913" i="85"/>
  <c r="B912" i="85"/>
  <c r="B911" i="85"/>
  <c r="B910" i="85"/>
  <c r="I909" i="85"/>
  <c r="B909" i="85"/>
  <c r="I908" i="85"/>
  <c r="I907" i="85"/>
  <c r="I906" i="85"/>
  <c r="I905" i="85"/>
  <c r="B905" i="85"/>
  <c r="B904" i="85"/>
  <c r="B903" i="85"/>
  <c r="B902" i="85"/>
  <c r="B901" i="85"/>
  <c r="I900" i="85"/>
  <c r="I899" i="85"/>
  <c r="I898" i="85"/>
  <c r="I897" i="85"/>
  <c r="B897" i="85"/>
  <c r="I896" i="85"/>
  <c r="B896" i="85"/>
  <c r="B895" i="85"/>
  <c r="B894" i="85"/>
  <c r="B893" i="85"/>
  <c r="I892" i="85"/>
  <c r="I891" i="85"/>
  <c r="I890" i="85"/>
  <c r="I889" i="85"/>
  <c r="B889" i="85"/>
  <c r="I888" i="85"/>
  <c r="B888" i="85"/>
  <c r="B887" i="85"/>
  <c r="B886" i="85"/>
  <c r="B885" i="85"/>
  <c r="I884" i="85"/>
  <c r="I883" i="85"/>
  <c r="I882" i="85"/>
  <c r="I881" i="85"/>
  <c r="B881" i="85"/>
  <c r="I880" i="85"/>
  <c r="B880" i="85"/>
  <c r="B879" i="85"/>
  <c r="B878" i="85"/>
  <c r="B877" i="85"/>
  <c r="I876" i="85"/>
  <c r="I875" i="85"/>
  <c r="I874" i="85"/>
  <c r="I873" i="85"/>
  <c r="B873" i="85"/>
  <c r="I872" i="85"/>
  <c r="B872" i="85"/>
  <c r="B871" i="85"/>
  <c r="B870" i="85"/>
  <c r="B869" i="85"/>
  <c r="I868" i="85"/>
  <c r="I867" i="85"/>
  <c r="I866" i="85"/>
  <c r="I865" i="85"/>
  <c r="B865" i="85"/>
  <c r="I864" i="85"/>
  <c r="B864" i="85"/>
  <c r="B863" i="85"/>
  <c r="B862" i="85"/>
  <c r="B861" i="85"/>
  <c r="I860" i="85"/>
  <c r="I859" i="85"/>
  <c r="I858" i="85"/>
  <c r="I857" i="85"/>
  <c r="B857" i="85"/>
  <c r="I856" i="85"/>
  <c r="B856" i="85"/>
  <c r="B855" i="85"/>
  <c r="B854" i="85"/>
  <c r="B853" i="85"/>
  <c r="I852" i="85"/>
  <c r="I851" i="85"/>
  <c r="I850" i="85"/>
  <c r="I849" i="85"/>
  <c r="B849" i="85"/>
  <c r="I848" i="85"/>
  <c r="B848" i="85"/>
  <c r="B847" i="85"/>
  <c r="B846" i="85"/>
  <c r="B845" i="85"/>
  <c r="I844" i="85"/>
  <c r="I843" i="85"/>
  <c r="I842" i="85"/>
  <c r="I841" i="85"/>
  <c r="B841" i="85"/>
  <c r="I840" i="85"/>
  <c r="B840" i="85"/>
  <c r="B839" i="85"/>
  <c r="B838" i="85"/>
  <c r="B837" i="85"/>
  <c r="I835" i="85"/>
  <c r="I834" i="85"/>
  <c r="I833" i="85"/>
  <c r="I832" i="85"/>
  <c r="B832" i="85"/>
  <c r="I831" i="85"/>
  <c r="B831" i="85"/>
  <c r="B830" i="85"/>
  <c r="B829" i="85"/>
  <c r="B828" i="85"/>
  <c r="I827" i="85"/>
  <c r="I826" i="85"/>
  <c r="I825" i="85"/>
  <c r="I824" i="85"/>
  <c r="B824" i="85"/>
  <c r="I823" i="85"/>
  <c r="B823" i="85"/>
  <c r="B822" i="85"/>
  <c r="B821" i="85"/>
  <c r="B820" i="85"/>
  <c r="I819" i="85"/>
  <c r="I818" i="85"/>
  <c r="I817" i="85"/>
  <c r="I816" i="85"/>
  <c r="B816" i="85"/>
  <c r="I815" i="85"/>
  <c r="B815" i="85"/>
  <c r="B814" i="85"/>
  <c r="B813" i="85"/>
  <c r="B812" i="85"/>
  <c r="I810" i="85"/>
  <c r="I809" i="85"/>
  <c r="I808" i="85"/>
  <c r="B808" i="85"/>
  <c r="I807" i="85"/>
  <c r="B807" i="85"/>
  <c r="I806" i="85"/>
  <c r="B806" i="85"/>
  <c r="B805" i="85"/>
  <c r="B804" i="85"/>
  <c r="I802" i="85"/>
  <c r="I801" i="85"/>
  <c r="I800" i="85"/>
  <c r="B800" i="85"/>
  <c r="I799" i="85"/>
  <c r="B799" i="85"/>
  <c r="I798" i="85"/>
  <c r="B798" i="85"/>
  <c r="B797" i="85"/>
  <c r="B796" i="85"/>
  <c r="I792" i="85"/>
  <c r="I791" i="85"/>
  <c r="I790" i="85"/>
  <c r="B790" i="85"/>
  <c r="I789" i="85"/>
  <c r="B789" i="85"/>
  <c r="I788" i="85"/>
  <c r="B788" i="85"/>
  <c r="B787" i="85"/>
  <c r="B786" i="85"/>
  <c r="I784" i="85"/>
  <c r="I783" i="85"/>
  <c r="I782" i="85"/>
  <c r="I781" i="85"/>
  <c r="B781" i="85"/>
  <c r="I780" i="85"/>
  <c r="B780" i="85"/>
  <c r="I779" i="85"/>
  <c r="B779" i="85"/>
  <c r="B778" i="85"/>
  <c r="B777" i="85"/>
  <c r="I774" i="85"/>
  <c r="I773" i="85"/>
  <c r="B773" i="85"/>
  <c r="I772" i="85"/>
  <c r="B772" i="85"/>
  <c r="I771" i="85"/>
  <c r="B771" i="85"/>
  <c r="I770" i="85"/>
  <c r="B770" i="85"/>
  <c r="B769" i="85"/>
  <c r="I766" i="85"/>
  <c r="I765" i="85"/>
  <c r="B765" i="85"/>
  <c r="I764" i="85"/>
  <c r="B764" i="85"/>
  <c r="I763" i="85"/>
  <c r="B763" i="85"/>
  <c r="I762" i="85"/>
  <c r="B762" i="85"/>
  <c r="B761" i="85"/>
  <c r="I758" i="85"/>
  <c r="I757" i="85"/>
  <c r="I756" i="85"/>
  <c r="B756" i="85"/>
  <c r="I755" i="85"/>
  <c r="B755" i="85"/>
  <c r="I754" i="85"/>
  <c r="B754" i="85"/>
  <c r="B753" i="85"/>
  <c r="B752" i="85"/>
  <c r="I750" i="85"/>
  <c r="I749" i="85"/>
  <c r="I748" i="85"/>
  <c r="B748" i="85"/>
  <c r="I747" i="85"/>
  <c r="B747" i="85"/>
  <c r="I746" i="85"/>
  <c r="B746" i="85"/>
  <c r="B745" i="85"/>
  <c r="B744" i="85"/>
  <c r="I741" i="85"/>
  <c r="I740" i="85"/>
  <c r="B740" i="85"/>
  <c r="I739" i="85"/>
  <c r="B739" i="85"/>
  <c r="I738" i="85"/>
  <c r="B738" i="85"/>
  <c r="I737" i="85"/>
  <c r="B737" i="85"/>
  <c r="B736" i="85"/>
  <c r="I733" i="85"/>
  <c r="I732" i="85"/>
  <c r="B732" i="85"/>
  <c r="I731" i="85"/>
  <c r="B731" i="85"/>
  <c r="I730" i="85"/>
  <c r="B730" i="85"/>
  <c r="I729" i="85"/>
  <c r="B729" i="85"/>
  <c r="B728" i="85"/>
  <c r="I725" i="85"/>
  <c r="I724" i="85"/>
  <c r="I723" i="85"/>
  <c r="B723" i="85"/>
  <c r="I722" i="85"/>
  <c r="B722" i="85"/>
  <c r="I721" i="85"/>
  <c r="B721" i="85"/>
  <c r="B720" i="85"/>
  <c r="B719" i="85"/>
  <c r="I716" i="85"/>
  <c r="I715" i="85"/>
  <c r="B715" i="85"/>
  <c r="I714" i="85"/>
  <c r="B714" i="85"/>
  <c r="I713" i="85"/>
  <c r="B713" i="85"/>
  <c r="I712" i="85"/>
  <c r="B712" i="85"/>
  <c r="B711" i="85"/>
  <c r="I708" i="85"/>
  <c r="I707" i="85"/>
  <c r="B707" i="85"/>
  <c r="I706" i="85"/>
  <c r="B706" i="85"/>
  <c r="I705" i="85"/>
  <c r="B705" i="85"/>
  <c r="I704" i="85"/>
  <c r="B704" i="85"/>
  <c r="B703" i="85"/>
  <c r="I699" i="85"/>
  <c r="I698" i="85"/>
  <c r="B698" i="85"/>
  <c r="I697" i="85"/>
  <c r="B697" i="85"/>
  <c r="I696" i="85"/>
  <c r="B696" i="85"/>
  <c r="I695" i="85"/>
  <c r="B695" i="85"/>
  <c r="B694" i="85"/>
  <c r="I691" i="85"/>
  <c r="I690" i="85"/>
  <c r="I689" i="85"/>
  <c r="B689" i="85"/>
  <c r="I688" i="85"/>
  <c r="B688" i="85"/>
  <c r="I687" i="85"/>
  <c r="B687" i="85"/>
  <c r="B686" i="85"/>
  <c r="B685" i="85"/>
  <c r="I683" i="85"/>
  <c r="I682" i="85"/>
  <c r="I681" i="85"/>
  <c r="B681" i="85"/>
  <c r="I680" i="85"/>
  <c r="B680" i="85"/>
  <c r="I679" i="85"/>
  <c r="B679" i="85"/>
  <c r="B678" i="85"/>
  <c r="B677" i="85"/>
  <c r="I673" i="85"/>
  <c r="B673" i="85"/>
  <c r="I672" i="85"/>
  <c r="B672" i="85"/>
  <c r="I671" i="85"/>
  <c r="B671" i="85"/>
  <c r="I670" i="85"/>
  <c r="B670" i="85"/>
  <c r="I669" i="85"/>
  <c r="B669" i="85"/>
  <c r="I665" i="85"/>
  <c r="I664" i="85"/>
  <c r="B664" i="85"/>
  <c r="I663" i="85"/>
  <c r="B663" i="85"/>
  <c r="I662" i="85"/>
  <c r="B662" i="85"/>
  <c r="I661" i="85"/>
  <c r="B661" i="85"/>
  <c r="B660" i="85"/>
  <c r="I656" i="85"/>
  <c r="B656" i="85"/>
  <c r="I655" i="85"/>
  <c r="B655" i="85"/>
  <c r="I654" i="85"/>
  <c r="B654" i="85"/>
  <c r="I653" i="85"/>
  <c r="B653" i="85"/>
  <c r="I652" i="85"/>
  <c r="B652" i="85"/>
  <c r="I648" i="85"/>
  <c r="B648" i="85"/>
  <c r="I647" i="85"/>
  <c r="B647" i="85"/>
  <c r="I646" i="85"/>
  <c r="B646" i="85"/>
  <c r="I645" i="85"/>
  <c r="B645" i="85"/>
  <c r="I644" i="85"/>
  <c r="B644" i="85"/>
  <c r="B640" i="85"/>
  <c r="I639" i="85"/>
  <c r="B639" i="85"/>
  <c r="I638" i="85"/>
  <c r="B638" i="85"/>
  <c r="I637" i="85"/>
  <c r="B637" i="85"/>
  <c r="I636" i="85"/>
  <c r="B636" i="85"/>
  <c r="I635" i="85"/>
  <c r="B632" i="85"/>
  <c r="I631" i="85"/>
  <c r="B631" i="85"/>
  <c r="I630" i="85"/>
  <c r="B630" i="85"/>
  <c r="I629" i="85"/>
  <c r="B629" i="85"/>
  <c r="I628" i="85"/>
  <c r="B628" i="85"/>
  <c r="I627" i="85"/>
  <c r="B624" i="85"/>
  <c r="B623" i="85"/>
  <c r="I622" i="85"/>
  <c r="B622" i="85"/>
  <c r="I621" i="85"/>
  <c r="B621" i="85"/>
  <c r="I620" i="85"/>
  <c r="B620" i="85"/>
  <c r="I619" i="85"/>
  <c r="B616" i="85"/>
  <c r="B615" i="85"/>
  <c r="I614" i="85"/>
  <c r="B614" i="85"/>
  <c r="I613" i="85"/>
  <c r="B613" i="85"/>
  <c r="I612" i="85"/>
  <c r="B612" i="85"/>
  <c r="I611" i="85"/>
  <c r="I610" i="85"/>
  <c r="B608" i="85"/>
  <c r="B607" i="85"/>
  <c r="I606" i="85"/>
  <c r="B606" i="85"/>
  <c r="I605" i="85"/>
  <c r="B605" i="85"/>
  <c r="I604" i="85"/>
  <c r="B604" i="85"/>
  <c r="I603" i="85"/>
  <c r="I602" i="85"/>
  <c r="B600" i="85"/>
  <c r="B599" i="85"/>
  <c r="I598" i="85"/>
  <c r="B598" i="85"/>
  <c r="I597" i="85"/>
  <c r="B597" i="85"/>
  <c r="I596" i="85"/>
  <c r="B596" i="85"/>
  <c r="I595" i="85"/>
  <c r="I594" i="85"/>
  <c r="B592" i="85"/>
  <c r="B591" i="85"/>
  <c r="B590" i="85"/>
  <c r="I589" i="85"/>
  <c r="B589" i="85"/>
  <c r="I588" i="85"/>
  <c r="B588" i="85"/>
  <c r="I587" i="85"/>
  <c r="I586" i="85"/>
  <c r="I585" i="85"/>
  <c r="B582" i="85"/>
  <c r="I581" i="85"/>
  <c r="B581" i="85"/>
  <c r="I580" i="85"/>
  <c r="B580" i="85"/>
  <c r="I579" i="85"/>
  <c r="B579" i="85"/>
  <c r="I578" i="85"/>
  <c r="B578" i="85"/>
  <c r="I577" i="85"/>
  <c r="B574" i="85"/>
  <c r="I573" i="85"/>
  <c r="B573" i="85"/>
  <c r="I572" i="85"/>
  <c r="B572" i="85"/>
  <c r="I571" i="85"/>
  <c r="B571" i="85"/>
  <c r="I570" i="85"/>
  <c r="B570" i="85"/>
  <c r="I569" i="85"/>
  <c r="B566" i="85"/>
  <c r="B565" i="85"/>
  <c r="I564" i="85"/>
  <c r="B564" i="85"/>
  <c r="I563" i="85"/>
  <c r="B563" i="85"/>
  <c r="I562" i="85"/>
  <c r="B562" i="85"/>
  <c r="I561" i="85"/>
  <c r="I560" i="85"/>
  <c r="B557" i="85"/>
  <c r="I556" i="85"/>
  <c r="B556" i="85"/>
  <c r="I555" i="85"/>
  <c r="B555" i="85"/>
  <c r="I554" i="85"/>
  <c r="B554" i="85"/>
  <c r="I553" i="85"/>
  <c r="B553" i="85"/>
  <c r="I552" i="85"/>
  <c r="B549" i="85"/>
  <c r="I548" i="85"/>
  <c r="B548" i="85"/>
  <c r="I547" i="85"/>
  <c r="B547" i="85"/>
  <c r="I546" i="85"/>
  <c r="B546" i="85"/>
  <c r="I545" i="85"/>
  <c r="B545" i="85"/>
  <c r="I544" i="85"/>
  <c r="B541" i="85"/>
  <c r="B540" i="85"/>
  <c r="B539" i="85"/>
  <c r="I538" i="85"/>
  <c r="B538" i="85"/>
  <c r="I537" i="85"/>
  <c r="B537" i="85"/>
  <c r="I536" i="85"/>
  <c r="I535" i="85"/>
  <c r="I534" i="85"/>
  <c r="B531" i="85"/>
  <c r="I530" i="85"/>
  <c r="B530" i="85"/>
  <c r="I529" i="85"/>
  <c r="B529" i="85"/>
  <c r="I528" i="85"/>
  <c r="B528" i="85"/>
  <c r="I527" i="85"/>
  <c r="B527" i="85"/>
  <c r="I526" i="85"/>
  <c r="B523" i="85"/>
  <c r="I522" i="85"/>
  <c r="B522" i="85"/>
  <c r="I521" i="85"/>
  <c r="B521" i="85"/>
  <c r="I520" i="85"/>
  <c r="B520" i="85"/>
  <c r="I519" i="85"/>
  <c r="B519" i="85"/>
  <c r="I518" i="85"/>
  <c r="B514" i="85"/>
  <c r="I513" i="85"/>
  <c r="B513" i="85"/>
  <c r="I512" i="85"/>
  <c r="B512" i="85"/>
  <c r="I511" i="85"/>
  <c r="B511" i="85"/>
  <c r="I510" i="85"/>
  <c r="B510" i="85"/>
  <c r="I509" i="85"/>
  <c r="B506" i="85"/>
  <c r="I505" i="85"/>
  <c r="B505" i="85"/>
  <c r="I504" i="85"/>
  <c r="B504" i="85"/>
  <c r="I503" i="85"/>
  <c r="B503" i="85"/>
  <c r="I502" i="85"/>
  <c r="B502" i="85"/>
  <c r="I501" i="85"/>
  <c r="B498" i="85"/>
  <c r="I497" i="85"/>
  <c r="B497" i="85"/>
  <c r="I496" i="85"/>
  <c r="B496" i="85"/>
  <c r="I495" i="85"/>
  <c r="B495" i="85"/>
  <c r="I494" i="85"/>
  <c r="B494" i="85"/>
  <c r="I493" i="85"/>
  <c r="B490" i="85"/>
  <c r="B489" i="85"/>
  <c r="B488" i="85"/>
  <c r="I487" i="85"/>
  <c r="B487" i="85"/>
  <c r="I486" i="85"/>
  <c r="B486" i="85"/>
  <c r="I485" i="85"/>
  <c r="I484" i="85"/>
  <c r="I483" i="85"/>
  <c r="B482" i="85"/>
  <c r="B481" i="85"/>
  <c r="B480" i="85"/>
  <c r="I479" i="85"/>
  <c r="B479" i="85"/>
  <c r="I478" i="85"/>
  <c r="B478" i="85"/>
  <c r="I477" i="85"/>
  <c r="I476" i="85"/>
  <c r="I475" i="85"/>
  <c r="B473" i="85"/>
  <c r="B472" i="85"/>
  <c r="B471" i="85"/>
  <c r="I470" i="85"/>
  <c r="B470" i="85"/>
  <c r="I469" i="85"/>
  <c r="B469" i="85"/>
  <c r="I468" i="85"/>
  <c r="I467" i="85"/>
  <c r="I466" i="85"/>
  <c r="B465" i="85"/>
  <c r="B464" i="85"/>
  <c r="B463" i="85"/>
  <c r="I462" i="85"/>
  <c r="B462" i="85"/>
  <c r="I461" i="85"/>
  <c r="B461" i="85"/>
  <c r="I460" i="85"/>
  <c r="I459" i="85"/>
  <c r="I458" i="85"/>
  <c r="B457" i="85"/>
  <c r="B456" i="85"/>
  <c r="B455" i="85"/>
  <c r="B454" i="85"/>
  <c r="I453" i="85"/>
  <c r="B453" i="85"/>
  <c r="I452" i="85"/>
  <c r="I451" i="85"/>
  <c r="I450" i="85"/>
  <c r="I449" i="85"/>
  <c r="B448" i="85"/>
  <c r="B447" i="85"/>
  <c r="B446" i="85"/>
  <c r="I445" i="85"/>
  <c r="B445" i="85"/>
  <c r="I444" i="85"/>
  <c r="B444" i="85"/>
  <c r="I443" i="85"/>
  <c r="I442" i="85"/>
  <c r="I441" i="85"/>
  <c r="B440" i="85"/>
  <c r="B439" i="85"/>
  <c r="B438" i="85"/>
  <c r="I437" i="85"/>
  <c r="B437" i="85"/>
  <c r="I436" i="85"/>
  <c r="B436" i="85"/>
  <c r="I435" i="85"/>
  <c r="I434" i="85"/>
  <c r="I433" i="85"/>
  <c r="B432" i="85"/>
  <c r="B431" i="85"/>
  <c r="B430" i="85"/>
  <c r="B429" i="85"/>
  <c r="I428" i="85"/>
  <c r="B428" i="85"/>
  <c r="I427" i="85"/>
  <c r="I426" i="85"/>
  <c r="I425" i="85"/>
  <c r="I424" i="85"/>
  <c r="B424" i="85"/>
  <c r="B423" i="85"/>
  <c r="B422" i="85"/>
  <c r="B421" i="85"/>
  <c r="I420" i="85"/>
  <c r="B420" i="85"/>
  <c r="I419" i="85"/>
  <c r="I418" i="85"/>
  <c r="I417" i="85"/>
  <c r="I416" i="85"/>
  <c r="B416" i="85"/>
  <c r="B415" i="85"/>
  <c r="B414" i="85"/>
  <c r="B413" i="85"/>
  <c r="I412" i="85"/>
  <c r="B412" i="85"/>
  <c r="I411" i="85"/>
  <c r="I410" i="85"/>
  <c r="I409" i="85"/>
  <c r="I408" i="85"/>
  <c r="B407" i="85"/>
  <c r="B406" i="85"/>
  <c r="B405" i="85"/>
  <c r="B404" i="85"/>
  <c r="I403" i="85"/>
  <c r="B403" i="85"/>
  <c r="I402" i="85"/>
  <c r="I401" i="85"/>
  <c r="I400" i="85"/>
  <c r="I399" i="85"/>
  <c r="B399" i="85"/>
  <c r="B398" i="85"/>
  <c r="B397" i="85"/>
  <c r="B396" i="85"/>
  <c r="I395" i="85"/>
  <c r="B395" i="85"/>
  <c r="I394" i="85"/>
  <c r="I393" i="85"/>
  <c r="I392" i="85"/>
  <c r="I391" i="85"/>
  <c r="B391" i="85"/>
  <c r="B390" i="85"/>
  <c r="B389" i="85"/>
  <c r="B388" i="85"/>
  <c r="I387" i="85"/>
  <c r="B387" i="85"/>
  <c r="I386" i="85"/>
  <c r="I385" i="85"/>
  <c r="I384" i="85"/>
  <c r="I383" i="85"/>
  <c r="B383" i="85"/>
  <c r="B382" i="85"/>
  <c r="B381" i="85"/>
  <c r="B380" i="85"/>
  <c r="B379" i="85"/>
  <c r="I378" i="85"/>
  <c r="I377" i="85"/>
  <c r="I376" i="85"/>
  <c r="I375" i="85"/>
  <c r="I374" i="85"/>
  <c r="B373" i="85"/>
  <c r="B372" i="85"/>
  <c r="B371" i="85"/>
  <c r="I370" i="85"/>
  <c r="B370" i="85"/>
  <c r="I369" i="85"/>
  <c r="B369" i="85"/>
  <c r="I368" i="85"/>
  <c r="I367" i="85"/>
  <c r="I366" i="85"/>
  <c r="B365" i="85"/>
  <c r="B364" i="85"/>
  <c r="B363" i="85"/>
  <c r="I362" i="85"/>
  <c r="B362" i="85"/>
  <c r="I361" i="85"/>
  <c r="B361" i="85"/>
  <c r="I360" i="85"/>
  <c r="I359" i="85"/>
  <c r="I358" i="85"/>
  <c r="B357" i="85"/>
  <c r="B356" i="85"/>
  <c r="B355" i="85"/>
  <c r="B354" i="85"/>
  <c r="B353" i="85"/>
  <c r="I352" i="85"/>
  <c r="I351" i="85"/>
  <c r="I350" i="85"/>
  <c r="I349" i="85"/>
  <c r="B349" i="85"/>
  <c r="I348" i="85"/>
  <c r="B348" i="85"/>
  <c r="B347" i="85"/>
  <c r="B346" i="85"/>
  <c r="B345" i="85"/>
  <c r="I344" i="85"/>
  <c r="I343" i="85"/>
  <c r="I342" i="85"/>
  <c r="I341" i="85"/>
  <c r="B341" i="85"/>
  <c r="I340" i="85"/>
  <c r="B340" i="85"/>
  <c r="B339" i="85"/>
  <c r="B338" i="85"/>
  <c r="B337" i="85"/>
  <c r="I335" i="85"/>
  <c r="I334" i="85"/>
  <c r="I333" i="85"/>
  <c r="I332" i="85"/>
  <c r="B332" i="85"/>
  <c r="I331" i="85"/>
  <c r="B331" i="85"/>
  <c r="B330" i="85"/>
  <c r="B329" i="85"/>
  <c r="B328" i="85"/>
  <c r="I327" i="85"/>
  <c r="I326" i="85"/>
  <c r="I325" i="85"/>
  <c r="I324" i="85"/>
  <c r="B324" i="85"/>
  <c r="I323" i="85"/>
  <c r="B323" i="85"/>
  <c r="B322" i="85"/>
  <c r="B321" i="85"/>
  <c r="B320" i="85"/>
  <c r="I318" i="85"/>
  <c r="I317" i="85"/>
  <c r="I316" i="85"/>
  <c r="I315" i="85"/>
  <c r="B315" i="85"/>
  <c r="I314" i="85"/>
  <c r="B314" i="85"/>
  <c r="B313" i="85"/>
  <c r="B312" i="85"/>
  <c r="B311" i="85"/>
  <c r="I309" i="85"/>
  <c r="I308" i="85"/>
  <c r="I307" i="85"/>
  <c r="B307" i="85"/>
  <c r="I306" i="85"/>
  <c r="B306" i="85"/>
  <c r="I305" i="85"/>
  <c r="B305" i="85"/>
  <c r="B304" i="85"/>
  <c r="B303" i="85"/>
  <c r="I299" i="85"/>
  <c r="I298" i="85"/>
  <c r="B298" i="85"/>
  <c r="I297" i="85"/>
  <c r="B297" i="85"/>
  <c r="I296" i="85"/>
  <c r="B296" i="85"/>
  <c r="I295" i="85"/>
  <c r="B295" i="85"/>
  <c r="B294" i="85"/>
  <c r="I291" i="85"/>
  <c r="I290" i="85"/>
  <c r="B290" i="85"/>
  <c r="I289" i="85"/>
  <c r="B289" i="85"/>
  <c r="I288" i="85"/>
  <c r="B288" i="85"/>
  <c r="I287" i="85"/>
  <c r="B287" i="85"/>
  <c r="B286" i="85"/>
  <c r="I283" i="85"/>
  <c r="I282" i="85"/>
  <c r="B282" i="85"/>
  <c r="I281" i="85"/>
  <c r="B281" i="85"/>
  <c r="I280" i="85"/>
  <c r="B280" i="85"/>
  <c r="I279" i="85"/>
  <c r="B279" i="85"/>
  <c r="B278" i="85"/>
  <c r="I274" i="85"/>
  <c r="B274" i="85"/>
  <c r="I273" i="85"/>
  <c r="B273" i="85"/>
  <c r="I272" i="85"/>
  <c r="B272" i="85"/>
  <c r="I271" i="85"/>
  <c r="B271" i="85"/>
  <c r="I270" i="85"/>
  <c r="B270" i="85"/>
  <c r="I266" i="85"/>
  <c r="I265" i="85"/>
  <c r="B265" i="85"/>
  <c r="I264" i="85"/>
  <c r="B264" i="85"/>
  <c r="I263" i="85"/>
  <c r="B263" i="85"/>
  <c r="I262" i="85"/>
  <c r="B262" i="85"/>
  <c r="B261" i="85"/>
  <c r="I258" i="85"/>
  <c r="I257" i="85"/>
  <c r="B257" i="85"/>
  <c r="I256" i="85"/>
  <c r="B256" i="85"/>
  <c r="I255" i="85"/>
  <c r="B255" i="85"/>
  <c r="I254" i="85"/>
  <c r="B254" i="85"/>
  <c r="B253" i="85"/>
  <c r="I249" i="85"/>
  <c r="B249" i="85"/>
  <c r="I248" i="85"/>
  <c r="B248" i="85"/>
  <c r="I247" i="85"/>
  <c r="B247" i="85"/>
  <c r="I246" i="85"/>
  <c r="B246" i="85"/>
  <c r="I245" i="85"/>
  <c r="B245" i="85"/>
  <c r="I241" i="85"/>
  <c r="B241" i="85"/>
  <c r="I240" i="85"/>
  <c r="B240" i="85"/>
  <c r="I239" i="85"/>
  <c r="B239" i="85"/>
  <c r="I238" i="85"/>
  <c r="B238" i="85"/>
  <c r="I237" i="85"/>
  <c r="B237" i="85"/>
  <c r="I233" i="85"/>
  <c r="B233" i="85"/>
  <c r="I232" i="85"/>
  <c r="B232" i="85"/>
  <c r="I231" i="85"/>
  <c r="B231" i="85"/>
  <c r="I230" i="85"/>
  <c r="B230" i="85"/>
  <c r="I229" i="85"/>
  <c r="B229" i="85"/>
  <c r="B225" i="85"/>
  <c r="B224" i="85"/>
  <c r="B223" i="85"/>
  <c r="I222" i="85"/>
  <c r="B222" i="85"/>
  <c r="I221" i="85"/>
  <c r="B221" i="85"/>
  <c r="I220" i="85"/>
  <c r="I219" i="85"/>
  <c r="I218" i="85"/>
  <c r="B216" i="85"/>
  <c r="B215" i="85"/>
  <c r="I214" i="85"/>
  <c r="B214" i="85"/>
  <c r="I213" i="85"/>
  <c r="B213" i="85"/>
  <c r="I212" i="85"/>
  <c r="B212" i="85"/>
  <c r="I211" i="85"/>
  <c r="I210" i="85"/>
  <c r="B208" i="85"/>
  <c r="B207" i="85"/>
  <c r="B206" i="85"/>
  <c r="I205" i="85"/>
  <c r="B205" i="85"/>
  <c r="I204" i="85"/>
  <c r="B204" i="85"/>
  <c r="I203" i="85"/>
  <c r="I201" i="85"/>
  <c r="I200" i="85"/>
  <c r="B200" i="85"/>
  <c r="B199" i="85"/>
  <c r="B198" i="85"/>
  <c r="B197" i="85"/>
  <c r="I196" i="85"/>
  <c r="B196" i="85"/>
  <c r="I195" i="85"/>
  <c r="I193" i="85"/>
  <c r="I192" i="85"/>
  <c r="I191" i="85"/>
  <c r="B191" i="85"/>
  <c r="B190" i="85"/>
  <c r="B189" i="85"/>
  <c r="B188" i="85"/>
  <c r="B187" i="85"/>
  <c r="I184" i="85"/>
  <c r="I183" i="85"/>
  <c r="I182" i="85"/>
  <c r="B182" i="85"/>
  <c r="I181" i="85"/>
  <c r="B181" i="85"/>
  <c r="I180" i="85"/>
  <c r="B180" i="85"/>
  <c r="B179" i="85"/>
  <c r="B178" i="85"/>
  <c r="I176" i="85"/>
  <c r="I175" i="85"/>
  <c r="I174" i="85"/>
  <c r="B174" i="85"/>
  <c r="I173" i="85"/>
  <c r="B173" i="85"/>
  <c r="I172" i="85"/>
  <c r="B172" i="85"/>
  <c r="B171" i="85"/>
  <c r="B170" i="85"/>
  <c r="I167" i="85"/>
  <c r="I166" i="85"/>
  <c r="B166" i="85"/>
  <c r="I165" i="85"/>
  <c r="B165" i="85"/>
  <c r="I164" i="85"/>
  <c r="B164" i="85"/>
  <c r="I163" i="85"/>
  <c r="B163" i="85"/>
  <c r="B162" i="85"/>
  <c r="I159" i="85"/>
  <c r="I158" i="85"/>
  <c r="I157" i="85"/>
  <c r="B157" i="85"/>
  <c r="I156" i="85"/>
  <c r="B156" i="85"/>
  <c r="I155" i="85"/>
  <c r="B155" i="85"/>
  <c r="B154" i="85"/>
  <c r="B153" i="85"/>
  <c r="I151" i="85"/>
  <c r="I150" i="85"/>
  <c r="I149" i="85"/>
  <c r="B149" i="85"/>
  <c r="I148" i="85"/>
  <c r="B148" i="85"/>
  <c r="I147" i="85"/>
  <c r="B147" i="85"/>
  <c r="B146" i="85"/>
  <c r="B145" i="85"/>
  <c r="I142" i="85"/>
  <c r="I141" i="85"/>
  <c r="B141" i="85"/>
  <c r="I140" i="85"/>
  <c r="B140" i="85"/>
  <c r="I139" i="85"/>
  <c r="B139" i="85"/>
  <c r="I138" i="85"/>
  <c r="B138" i="85"/>
  <c r="B137" i="85"/>
  <c r="I134" i="85"/>
  <c r="I133" i="85"/>
  <c r="I132" i="85"/>
  <c r="B132" i="85"/>
  <c r="I131" i="85"/>
  <c r="B131" i="85"/>
  <c r="I130" i="85"/>
  <c r="B130" i="85"/>
  <c r="B129" i="85"/>
  <c r="B128" i="85"/>
  <c r="I125" i="85"/>
  <c r="I124" i="85"/>
  <c r="B124" i="85"/>
  <c r="I123" i="85"/>
  <c r="B123" i="85"/>
  <c r="I122" i="85"/>
  <c r="B122" i="85"/>
  <c r="I121" i="85"/>
  <c r="B121" i="85"/>
  <c r="B120" i="85"/>
  <c r="I117" i="85"/>
  <c r="I116" i="85"/>
  <c r="B116" i="85"/>
  <c r="I115" i="85"/>
  <c r="B115" i="85"/>
  <c r="I114" i="85"/>
  <c r="B114" i="85"/>
  <c r="I113" i="85"/>
  <c r="B113" i="85"/>
  <c r="B112" i="85"/>
  <c r="I109" i="85"/>
  <c r="I108" i="85"/>
  <c r="I107" i="85"/>
  <c r="B107" i="85"/>
  <c r="I106" i="85"/>
  <c r="B106" i="85"/>
  <c r="I105" i="85"/>
  <c r="B105" i="85"/>
  <c r="B104" i="85"/>
  <c r="B103" i="85"/>
  <c r="I100" i="85"/>
  <c r="I99" i="85"/>
  <c r="B99" i="85"/>
  <c r="I98" i="85"/>
  <c r="B98" i="85"/>
  <c r="I97" i="85"/>
  <c r="B97" i="85"/>
  <c r="I96" i="85"/>
  <c r="B96" i="85"/>
  <c r="B95" i="85"/>
  <c r="I92" i="85"/>
  <c r="I91" i="85"/>
  <c r="B91" i="85"/>
  <c r="I90" i="85"/>
  <c r="B90" i="85"/>
  <c r="I89" i="85"/>
  <c r="B89" i="85"/>
  <c r="I88" i="85"/>
  <c r="B88" i="85"/>
  <c r="B87" i="85"/>
  <c r="I84" i="85"/>
  <c r="I83" i="85"/>
  <c r="B83" i="85"/>
  <c r="I82" i="85"/>
  <c r="B82" i="85"/>
  <c r="I81" i="85"/>
  <c r="B81" i="85"/>
  <c r="I80" i="85"/>
  <c r="B80" i="85"/>
  <c r="B79" i="85"/>
  <c r="I75" i="85"/>
  <c r="B75" i="85"/>
  <c r="I74" i="85"/>
  <c r="B74" i="85"/>
  <c r="I73" i="85"/>
  <c r="B73" i="85"/>
  <c r="I72" i="85"/>
  <c r="B72" i="85"/>
  <c r="I71" i="85"/>
  <c r="B71" i="85"/>
  <c r="I67" i="85"/>
  <c r="B67" i="85"/>
  <c r="I66" i="85"/>
  <c r="B66" i="85"/>
  <c r="I65" i="85"/>
  <c r="B65" i="85"/>
  <c r="I64" i="85"/>
  <c r="B64" i="85"/>
  <c r="I63" i="85"/>
  <c r="B63" i="85"/>
  <c r="I48" i="85"/>
  <c r="B48" i="85"/>
  <c r="I47" i="85"/>
  <c r="B47" i="85"/>
  <c r="I46" i="85"/>
  <c r="B46" i="85"/>
  <c r="I45" i="85"/>
  <c r="B45" i="85"/>
  <c r="I44" i="85"/>
  <c r="B44" i="85"/>
  <c r="I40" i="85"/>
  <c r="B40" i="85"/>
  <c r="I39" i="85"/>
  <c r="B39" i="85"/>
  <c r="I38" i="85"/>
  <c r="B38" i="85"/>
  <c r="I37" i="85"/>
  <c r="B37" i="85"/>
  <c r="I36" i="85"/>
  <c r="B36" i="85"/>
  <c r="B2219" i="83"/>
  <c r="B2218" i="83"/>
  <c r="B2217" i="83"/>
  <c r="B2216" i="83"/>
  <c r="B2210" i="83"/>
  <c r="B2209" i="83"/>
  <c r="B2208" i="83"/>
  <c r="B2207" i="83"/>
  <c r="B2201" i="83"/>
  <c r="B2200" i="83"/>
  <c r="B2199" i="83"/>
  <c r="B2198" i="83"/>
  <c r="B2193" i="83"/>
  <c r="B2192" i="83"/>
  <c r="B2191" i="83"/>
  <c r="B2190" i="83"/>
  <c r="B2186" i="83"/>
  <c r="B2185" i="83"/>
  <c r="B2184" i="83"/>
  <c r="B2183" i="83"/>
  <c r="B2179" i="83"/>
  <c r="B2178" i="83"/>
  <c r="B2177" i="83"/>
  <c r="B2176" i="83"/>
  <c r="B2172" i="83"/>
  <c r="B2171" i="83"/>
  <c r="B2170" i="83"/>
  <c r="B2169" i="83"/>
  <c r="B2164" i="83"/>
  <c r="B2163" i="83"/>
  <c r="B2162" i="83"/>
  <c r="B2161" i="83"/>
  <c r="B2157" i="83"/>
  <c r="B2156" i="83"/>
  <c r="B2155" i="83"/>
  <c r="B2154" i="83"/>
  <c r="B2150" i="83"/>
  <c r="B2149" i="83"/>
  <c r="B2148" i="83"/>
  <c r="B2147" i="83"/>
  <c r="B2143" i="83"/>
  <c r="B2142" i="83"/>
  <c r="B2141" i="83"/>
  <c r="B2140" i="83"/>
  <c r="B2136" i="83"/>
  <c r="B2135" i="83"/>
  <c r="B2134" i="83"/>
  <c r="B2133" i="83"/>
  <c r="B2128" i="83"/>
  <c r="B2127" i="83"/>
  <c r="B2126" i="83"/>
  <c r="B2125" i="83"/>
  <c r="B2121" i="83"/>
  <c r="B2120" i="83"/>
  <c r="B2119" i="83"/>
  <c r="B2118" i="83"/>
  <c r="B2114" i="83"/>
  <c r="B2113" i="83"/>
  <c r="B2112" i="83"/>
  <c r="B2111" i="83"/>
  <c r="B2106" i="83"/>
  <c r="B2105" i="83"/>
  <c r="B2104" i="83"/>
  <c r="B2103" i="83"/>
  <c r="B2099" i="83"/>
  <c r="B2098" i="83"/>
  <c r="B2097" i="83"/>
  <c r="B2096" i="83"/>
  <c r="B2091" i="83"/>
  <c r="B2090" i="83"/>
  <c r="B2089" i="83"/>
  <c r="B2088" i="83"/>
  <c r="B2084" i="83"/>
  <c r="B2083" i="83"/>
  <c r="B2082" i="83"/>
  <c r="B2081" i="83"/>
  <c r="B2077" i="83"/>
  <c r="B2076" i="83"/>
  <c r="B2075" i="83"/>
  <c r="B2074" i="83"/>
  <c r="B2070" i="83"/>
  <c r="B2069" i="83"/>
  <c r="B2068" i="83"/>
  <c r="B2067" i="83"/>
  <c r="B2062" i="83"/>
  <c r="B2061" i="83"/>
  <c r="B2060" i="83"/>
  <c r="B2059" i="83"/>
  <c r="B2055" i="83"/>
  <c r="B2054" i="83"/>
  <c r="B2053" i="83"/>
  <c r="B2052" i="83"/>
  <c r="B2048" i="83"/>
  <c r="B2047" i="83"/>
  <c r="B2046" i="83"/>
  <c r="B2045" i="83"/>
  <c r="B2041" i="83"/>
  <c r="B2040" i="83"/>
  <c r="B2039" i="83"/>
  <c r="B2038" i="83"/>
  <c r="B2033" i="83"/>
  <c r="B2032" i="83"/>
  <c r="B2031" i="83"/>
  <c r="B2030" i="83"/>
  <c r="B2025" i="83"/>
  <c r="B2024" i="83"/>
  <c r="B2023" i="83"/>
  <c r="B2022" i="83"/>
  <c r="B2017" i="83"/>
  <c r="B2016" i="83"/>
  <c r="B2015" i="83"/>
  <c r="B2014" i="83"/>
  <c r="B2009" i="83"/>
  <c r="B2008" i="83"/>
  <c r="B2007" i="83"/>
  <c r="B2006" i="83"/>
  <c r="B2002" i="83"/>
  <c r="B2001" i="83"/>
  <c r="B2000" i="83"/>
  <c r="B1999" i="83"/>
  <c r="B1993" i="83"/>
  <c r="B1992" i="83"/>
  <c r="B1991" i="83"/>
  <c r="B1990" i="83"/>
  <c r="B1986" i="83"/>
  <c r="B1985" i="83"/>
  <c r="B1984" i="83"/>
  <c r="B1983" i="83"/>
  <c r="B1978" i="83"/>
  <c r="B1977" i="83"/>
  <c r="B1976" i="83"/>
  <c r="B1975" i="83"/>
  <c r="B1971" i="83"/>
  <c r="B1970" i="83"/>
  <c r="B1969" i="83"/>
  <c r="B1968" i="83"/>
  <c r="B1964" i="83"/>
  <c r="B1963" i="83"/>
  <c r="B1962" i="83"/>
  <c r="B1961" i="83"/>
  <c r="B1957" i="83"/>
  <c r="B1956" i="83"/>
  <c r="B1955" i="83"/>
  <c r="B1954" i="83"/>
  <c r="B1949" i="83"/>
  <c r="B1948" i="83"/>
  <c r="B1947" i="83"/>
  <c r="B1946" i="83"/>
  <c r="B1942" i="83"/>
  <c r="B1941" i="83"/>
  <c r="B1940" i="83"/>
  <c r="B1939" i="83"/>
  <c r="B1934" i="83"/>
  <c r="B1933" i="83"/>
  <c r="B1932" i="83"/>
  <c r="B1931" i="83"/>
  <c r="B1927" i="83"/>
  <c r="B1926" i="83"/>
  <c r="B1925" i="83"/>
  <c r="B1924" i="83"/>
  <c r="B1920" i="83"/>
  <c r="B1919" i="83"/>
  <c r="B1918" i="83"/>
  <c r="B1917" i="83"/>
  <c r="B1913" i="83"/>
  <c r="B1912" i="83"/>
  <c r="B1911" i="83"/>
  <c r="B1910" i="83"/>
  <c r="B1906" i="83"/>
  <c r="B1905" i="83"/>
  <c r="B1904" i="83"/>
  <c r="B1903" i="83"/>
  <c r="B1896" i="83"/>
  <c r="B1895" i="83"/>
  <c r="B1894" i="83"/>
  <c r="B1893" i="83"/>
  <c r="B1892" i="83"/>
  <c r="B1887" i="83"/>
  <c r="B1886" i="83"/>
  <c r="B1885" i="83"/>
  <c r="B1884" i="83"/>
  <c r="B1883" i="83"/>
  <c r="B1880" i="83"/>
  <c r="B1879" i="83"/>
  <c r="B1878" i="83"/>
  <c r="B1871" i="83"/>
  <c r="B1870" i="83"/>
  <c r="B1869" i="83"/>
  <c r="B1868" i="83"/>
  <c r="B1867" i="83"/>
  <c r="B1864" i="83"/>
  <c r="B1863" i="83"/>
  <c r="B1862" i="83"/>
  <c r="B1861" i="83"/>
  <c r="B1860" i="83"/>
  <c r="B1857" i="83"/>
  <c r="B1856" i="83"/>
  <c r="B1855" i="83"/>
  <c r="B1854" i="83"/>
  <c r="B1853" i="83"/>
  <c r="B1849" i="83"/>
  <c r="B1848" i="83"/>
  <c r="B1847" i="83"/>
  <c r="B1846" i="83"/>
  <c r="B1845" i="83"/>
  <c r="B1841" i="83"/>
  <c r="B1840" i="83"/>
  <c r="B1839" i="83"/>
  <c r="B1838" i="83"/>
  <c r="B1837" i="83"/>
  <c r="B1834" i="83"/>
  <c r="B1833" i="83"/>
  <c r="B1832" i="83"/>
  <c r="B1831" i="83"/>
  <c r="B1830" i="83"/>
  <c r="B1826" i="83"/>
  <c r="B1825" i="83"/>
  <c r="B1824" i="83"/>
  <c r="B1823" i="83"/>
  <c r="B1822" i="83"/>
  <c r="B1819" i="83"/>
  <c r="B1818" i="83"/>
  <c r="B1817" i="83"/>
  <c r="B1816" i="83"/>
  <c r="B1815" i="83"/>
  <c r="B1811" i="83"/>
  <c r="B1810" i="83"/>
  <c r="B1809" i="83"/>
  <c r="B1808" i="83"/>
  <c r="B1807" i="83"/>
  <c r="B1804" i="83"/>
  <c r="B1803" i="83"/>
  <c r="B1802" i="83"/>
  <c r="B1801" i="83"/>
  <c r="B1800" i="83"/>
  <c r="B1796" i="83"/>
  <c r="B1795" i="83"/>
  <c r="B1794" i="83"/>
  <c r="B1793" i="83"/>
  <c r="B1792" i="83"/>
  <c r="B1789" i="83"/>
  <c r="B1788" i="83"/>
  <c r="B1787" i="83"/>
  <c r="B1786" i="83"/>
  <c r="B1785" i="83"/>
  <c r="B1780" i="83"/>
  <c r="B1779" i="83"/>
  <c r="B1778" i="83"/>
  <c r="B1777" i="83"/>
  <c r="B1774" i="83"/>
  <c r="B1773" i="83"/>
  <c r="B1772" i="83"/>
  <c r="B1771" i="83"/>
  <c r="B1770" i="83"/>
  <c r="B1767" i="83"/>
  <c r="B1766" i="83"/>
  <c r="B1765" i="83"/>
  <c r="B1764" i="83"/>
  <c r="B1763" i="83"/>
  <c r="B1760" i="83"/>
  <c r="B1759" i="83"/>
  <c r="B1758" i="83"/>
  <c r="B1757" i="83"/>
  <c r="B1756" i="83"/>
  <c r="B1753" i="83"/>
  <c r="B1752" i="83"/>
  <c r="B1751" i="83"/>
  <c r="B1750" i="83"/>
  <c r="B1749" i="83"/>
  <c r="B1744" i="83"/>
  <c r="B1743" i="83"/>
  <c r="B1742" i="83"/>
  <c r="B1741" i="83"/>
  <c r="B1736" i="83"/>
  <c r="B1735" i="83"/>
  <c r="B1734" i="83"/>
  <c r="B1733" i="83"/>
  <c r="B1729" i="83"/>
  <c r="B1728" i="83"/>
  <c r="B1727" i="83"/>
  <c r="B1726" i="83"/>
  <c r="B1722" i="83"/>
  <c r="B1721" i="83"/>
  <c r="B1720" i="83"/>
  <c r="B1719" i="83"/>
  <c r="B1715" i="83"/>
  <c r="B1714" i="83"/>
  <c r="B1713" i="83"/>
  <c r="B1712" i="83"/>
  <c r="B1708" i="83"/>
  <c r="B1707" i="83"/>
  <c r="B1706" i="83"/>
  <c r="B1705" i="83"/>
  <c r="B1700" i="83"/>
  <c r="B1699" i="83"/>
  <c r="B1698" i="83"/>
  <c r="B1697" i="83"/>
  <c r="B1693" i="83"/>
  <c r="B1692" i="83"/>
  <c r="B1691" i="83"/>
  <c r="B1690" i="83"/>
  <c r="B1686" i="83"/>
  <c r="B1685" i="83"/>
  <c r="B1684" i="83"/>
  <c r="B1683" i="83"/>
  <c r="B1679" i="83"/>
  <c r="B1678" i="83"/>
  <c r="B1677" i="83"/>
  <c r="B1676" i="83"/>
  <c r="B1670" i="83"/>
  <c r="B1669" i="83"/>
  <c r="B1668" i="83"/>
  <c r="B1664" i="83"/>
  <c r="B1663" i="83"/>
  <c r="B1662" i="83"/>
  <c r="B1661" i="83"/>
  <c r="B1657" i="83"/>
  <c r="B1656" i="83"/>
  <c r="B1655" i="83"/>
  <c r="B1654" i="83"/>
  <c r="B1650" i="83"/>
  <c r="B1649" i="83"/>
  <c r="B1648" i="83"/>
  <c r="B1647" i="83"/>
  <c r="B1642" i="83"/>
  <c r="B1641" i="83"/>
  <c r="B1640" i="83"/>
  <c r="B1639" i="83"/>
  <c r="B1634" i="83"/>
  <c r="B1633" i="83"/>
  <c r="B1632" i="83"/>
  <c r="B1631" i="83"/>
  <c r="B1627" i="83"/>
  <c r="B1626" i="83"/>
  <c r="B1625" i="83"/>
  <c r="B1624" i="83"/>
  <c r="B1619" i="83"/>
  <c r="B1618" i="83"/>
  <c r="B1617" i="83"/>
  <c r="B1616" i="83"/>
  <c r="B1611" i="83"/>
  <c r="B1610" i="83"/>
  <c r="B1609" i="83"/>
  <c r="B1608" i="83"/>
  <c r="B1602" i="83"/>
  <c r="B1601" i="83"/>
  <c r="B1600" i="83"/>
  <c r="B1599" i="83"/>
  <c r="B1595" i="83"/>
  <c r="B1594" i="83"/>
  <c r="B1593" i="83"/>
  <c r="B1592" i="83"/>
  <c r="B1586" i="83"/>
  <c r="B1585" i="83"/>
  <c r="B1584" i="83"/>
  <c r="B1583" i="83"/>
  <c r="B1579" i="83"/>
  <c r="B1578" i="83"/>
  <c r="B1577" i="83"/>
  <c r="B1576" i="83"/>
  <c r="B1572" i="83"/>
  <c r="B1571" i="83"/>
  <c r="B1570" i="83"/>
  <c r="B1569" i="83"/>
  <c r="B1563" i="83"/>
  <c r="B1562" i="83"/>
  <c r="B1561" i="83"/>
  <c r="B1560" i="83"/>
  <c r="B1556" i="83"/>
  <c r="B1555" i="83"/>
  <c r="B1554" i="83"/>
  <c r="B1553" i="83"/>
  <c r="B1549" i="83"/>
  <c r="B1548" i="83"/>
  <c r="B1547" i="83"/>
  <c r="B1546" i="83"/>
  <c r="B1542" i="83"/>
  <c r="B1541" i="83"/>
  <c r="B1540" i="83"/>
  <c r="B1539" i="83"/>
  <c r="B1535" i="83"/>
  <c r="B1534" i="83"/>
  <c r="B1533" i="83"/>
  <c r="B1532" i="83"/>
  <c r="B1527" i="83"/>
  <c r="B1526" i="83"/>
  <c r="B1525" i="83"/>
  <c r="B1524" i="83"/>
  <c r="B1517" i="83"/>
  <c r="B1516" i="83"/>
  <c r="B1515" i="83"/>
  <c r="B1514" i="83"/>
  <c r="B1510" i="83"/>
  <c r="B1509" i="83"/>
  <c r="B1508" i="83"/>
  <c r="B1507" i="83"/>
  <c r="B1506" i="83"/>
  <c r="B1503" i="83"/>
  <c r="B1502" i="83"/>
  <c r="B1501" i="83"/>
  <c r="B1500" i="83"/>
  <c r="B1499" i="83"/>
  <c r="B1495" i="83"/>
  <c r="B1494" i="83"/>
  <c r="B1493" i="83"/>
  <c r="B1492" i="83"/>
  <c r="B1491" i="83"/>
  <c r="B1488" i="83"/>
  <c r="B1487" i="83"/>
  <c r="B1486" i="83"/>
  <c r="B1485" i="83"/>
  <c r="B1484" i="83"/>
  <c r="B1481" i="83"/>
  <c r="B1480" i="83"/>
  <c r="B1479" i="83"/>
  <c r="B1478" i="83"/>
  <c r="B1477" i="83"/>
  <c r="B1474" i="83"/>
  <c r="B1473" i="83"/>
  <c r="B1472" i="83"/>
  <c r="B1471" i="83"/>
  <c r="B1470" i="83"/>
  <c r="B1466" i="83"/>
  <c r="B1465" i="83"/>
  <c r="B1464" i="83"/>
  <c r="B1463" i="83"/>
  <c r="B1462" i="83"/>
  <c r="B1459" i="83"/>
  <c r="B1458" i="83"/>
  <c r="B1457" i="83"/>
  <c r="B1456" i="83"/>
  <c r="B1455" i="83"/>
  <c r="B1452" i="83"/>
  <c r="B1451" i="83"/>
  <c r="B1450" i="83"/>
  <c r="B1449" i="83"/>
  <c r="B1448" i="83"/>
  <c r="B1444" i="83"/>
  <c r="B1443" i="83"/>
  <c r="B1442" i="83"/>
  <c r="B1441" i="83"/>
  <c r="B1440" i="83"/>
  <c r="B1437" i="83"/>
  <c r="B1436" i="83"/>
  <c r="B1435" i="83"/>
  <c r="B1434" i="83"/>
  <c r="B1433" i="83"/>
  <c r="B1430" i="83"/>
  <c r="B1429" i="83"/>
  <c r="B1428" i="83"/>
  <c r="B1427" i="83"/>
  <c r="B1426" i="83"/>
  <c r="B1423" i="83"/>
  <c r="B1422" i="83"/>
  <c r="B1421" i="83"/>
  <c r="B1420" i="83"/>
  <c r="B1419" i="83"/>
  <c r="B1416" i="83"/>
  <c r="B1415" i="83"/>
  <c r="B1414" i="83"/>
  <c r="B1413" i="83"/>
  <c r="B1412" i="83"/>
  <c r="B1409" i="83"/>
  <c r="B1408" i="83"/>
  <c r="B1407" i="83"/>
  <c r="B1406" i="83"/>
  <c r="B1405" i="83"/>
  <c r="B1402" i="83"/>
  <c r="B1401" i="83"/>
  <c r="B1400" i="83"/>
  <c r="B1399" i="83"/>
  <c r="B1398" i="83"/>
  <c r="B1394" i="83"/>
  <c r="B1393" i="83"/>
  <c r="B1392" i="83"/>
  <c r="B1391" i="83"/>
  <c r="B1390" i="83"/>
  <c r="B1387" i="83"/>
  <c r="B1386" i="83"/>
  <c r="B1385" i="83"/>
  <c r="B1384" i="83"/>
  <c r="B1383" i="83"/>
  <c r="B1380" i="83"/>
  <c r="B1379" i="83"/>
  <c r="B1378" i="83"/>
  <c r="B1377" i="83"/>
  <c r="B1376" i="83"/>
  <c r="B1373" i="83"/>
  <c r="B1372" i="83"/>
  <c r="B1371" i="83"/>
  <c r="B1370" i="83"/>
  <c r="B1369" i="83"/>
  <c r="B1366" i="83"/>
  <c r="B1365" i="83"/>
  <c r="B1364" i="83"/>
  <c r="B1363" i="83"/>
  <c r="B1362" i="83"/>
  <c r="B1359" i="83"/>
  <c r="B1358" i="83"/>
  <c r="B1357" i="83"/>
  <c r="B1356" i="83"/>
  <c r="B1355" i="83"/>
  <c r="B1351" i="83"/>
  <c r="B1350" i="83"/>
  <c r="B1349" i="83"/>
  <c r="B1348" i="83"/>
  <c r="B1347" i="83"/>
  <c r="B1344" i="83"/>
  <c r="B1343" i="83"/>
  <c r="B1342" i="83"/>
  <c r="B1341" i="83"/>
  <c r="B1340" i="83"/>
  <c r="B1337" i="83"/>
  <c r="B1336" i="83"/>
  <c r="B1335" i="83"/>
  <c r="B1334" i="83"/>
  <c r="B1333" i="83"/>
  <c r="B1329" i="83"/>
  <c r="B1328" i="83"/>
  <c r="B1327" i="83"/>
  <c r="B1326" i="83"/>
  <c r="B1325" i="83"/>
  <c r="B1322" i="83"/>
  <c r="B1321" i="83"/>
  <c r="B1320" i="83"/>
  <c r="B1319" i="83"/>
  <c r="B1318" i="83"/>
  <c r="B1315" i="83"/>
  <c r="B1314" i="83"/>
  <c r="B1313" i="83"/>
  <c r="B1312" i="83"/>
  <c r="B1311" i="83"/>
  <c r="B1308" i="83"/>
  <c r="B1307" i="83"/>
  <c r="B1306" i="83"/>
  <c r="B1305" i="83"/>
  <c r="B1304" i="83"/>
  <c r="B1301" i="83"/>
  <c r="B1300" i="83"/>
  <c r="B1299" i="83"/>
  <c r="B1298" i="83"/>
  <c r="B1297" i="83"/>
  <c r="B1293" i="83"/>
  <c r="B1292" i="83"/>
  <c r="B1291" i="83"/>
  <c r="B1290" i="83"/>
  <c r="B1289" i="83"/>
  <c r="B1286" i="83"/>
  <c r="B1285" i="83"/>
  <c r="B1284" i="83"/>
  <c r="B1283" i="83"/>
  <c r="B1282" i="83"/>
  <c r="B1278" i="83"/>
  <c r="B1277" i="83"/>
  <c r="B1276" i="83"/>
  <c r="B1275" i="83"/>
  <c r="B1274" i="83"/>
  <c r="B1271" i="83"/>
  <c r="B1270" i="83"/>
  <c r="B1269" i="83"/>
  <c r="B1268" i="83"/>
  <c r="B1267" i="83"/>
  <c r="B1264" i="83"/>
  <c r="B1263" i="83"/>
  <c r="B1262" i="83"/>
  <c r="B1261" i="83"/>
  <c r="B1260" i="83"/>
  <c r="B1257" i="83"/>
  <c r="B1256" i="83"/>
  <c r="B1255" i="83"/>
  <c r="B1254" i="83"/>
  <c r="B1253" i="83"/>
  <c r="B1250" i="83"/>
  <c r="B1249" i="83"/>
  <c r="B1248" i="83"/>
  <c r="B1247" i="83"/>
  <c r="B1246" i="83"/>
  <c r="B1243" i="83"/>
  <c r="B1242" i="83"/>
  <c r="B1241" i="83"/>
  <c r="B1240" i="83"/>
  <c r="B1239" i="83"/>
  <c r="B1235" i="83"/>
  <c r="B1234" i="83"/>
  <c r="B1233" i="83"/>
  <c r="B1232" i="83"/>
  <c r="B1231" i="83"/>
  <c r="B1228" i="83"/>
  <c r="B1227" i="83"/>
  <c r="B1226" i="83"/>
  <c r="B1225" i="83"/>
  <c r="B1224" i="83"/>
  <c r="B1221" i="83"/>
  <c r="B1220" i="83"/>
  <c r="B1219" i="83"/>
  <c r="B1218" i="83"/>
  <c r="B1217" i="83"/>
  <c r="B1214" i="83"/>
  <c r="B1213" i="83"/>
  <c r="B1212" i="83"/>
  <c r="B1211" i="83"/>
  <c r="B1210" i="83"/>
  <c r="B1206" i="83"/>
  <c r="B1205" i="83"/>
  <c r="B1204" i="83"/>
  <c r="B1203" i="83"/>
  <c r="B1202" i="83"/>
  <c r="B1199" i="83"/>
  <c r="B1198" i="83"/>
  <c r="B1197" i="83"/>
  <c r="B1196" i="83"/>
  <c r="B1195" i="83"/>
  <c r="B1192" i="83"/>
  <c r="B1191" i="83"/>
  <c r="B1190" i="83"/>
  <c r="B1189" i="83"/>
  <c r="B1188" i="83"/>
  <c r="B1184" i="83"/>
  <c r="B1183" i="83"/>
  <c r="B1182" i="83"/>
  <c r="B1181" i="83"/>
  <c r="B1180" i="83"/>
  <c r="B1176" i="83"/>
  <c r="B1175" i="83"/>
  <c r="B1174" i="83"/>
  <c r="B1173" i="83"/>
  <c r="B1172" i="83"/>
  <c r="B1169" i="83"/>
  <c r="B1168" i="83"/>
  <c r="B1167" i="83"/>
  <c r="B1166" i="83"/>
  <c r="B1165" i="83"/>
  <c r="B1162" i="83"/>
  <c r="B1161" i="83"/>
  <c r="B1160" i="83"/>
  <c r="B1159" i="83"/>
  <c r="B1158" i="83"/>
  <c r="B1155" i="83"/>
  <c r="B1154" i="83"/>
  <c r="B1153" i="83"/>
  <c r="B1152" i="83"/>
  <c r="B1151" i="83"/>
  <c r="B1148" i="83"/>
  <c r="B1147" i="83"/>
  <c r="B1146" i="83"/>
  <c r="B1145" i="83"/>
  <c r="B1144" i="83"/>
  <c r="B1141" i="83"/>
  <c r="B1140" i="83"/>
  <c r="B1139" i="83"/>
  <c r="B1138" i="83"/>
  <c r="B1137" i="83"/>
  <c r="B1134" i="83"/>
  <c r="B1133" i="83"/>
  <c r="B1132" i="83"/>
  <c r="B1131" i="83"/>
  <c r="B1130" i="83"/>
  <c r="B1127" i="83"/>
  <c r="B1126" i="83"/>
  <c r="B1125" i="83"/>
  <c r="B1124" i="83"/>
  <c r="B1123" i="83"/>
  <c r="B1120" i="83"/>
  <c r="B1119" i="83"/>
  <c r="B1118" i="83"/>
  <c r="B1117" i="83"/>
  <c r="B1116" i="83"/>
  <c r="B1113" i="83"/>
  <c r="B1112" i="83"/>
  <c r="B1111" i="83"/>
  <c r="B1110" i="83"/>
  <c r="B1109" i="83"/>
  <c r="B1106" i="83"/>
  <c r="B1105" i="83"/>
  <c r="B1104" i="83"/>
  <c r="B1103" i="83"/>
  <c r="B1102" i="83"/>
  <c r="B1099" i="83"/>
  <c r="B1098" i="83"/>
  <c r="B1097" i="83"/>
  <c r="B1096" i="83"/>
  <c r="B1095" i="83"/>
  <c r="B1092" i="83"/>
  <c r="B1091" i="83"/>
  <c r="B1090" i="83"/>
  <c r="B1089" i="83"/>
  <c r="B1088" i="83"/>
  <c r="B1084" i="83"/>
  <c r="B1083" i="83"/>
  <c r="B1082" i="83"/>
  <c r="B1081" i="83"/>
  <c r="B1080" i="83"/>
  <c r="B1077" i="83"/>
  <c r="B1076" i="83"/>
  <c r="B1075" i="83"/>
  <c r="B1074" i="83"/>
  <c r="B1073" i="83"/>
  <c r="B1070" i="83"/>
  <c r="B1069" i="83"/>
  <c r="B1068" i="83"/>
  <c r="B1067" i="83"/>
  <c r="B1066" i="83"/>
  <c r="B1063" i="83"/>
  <c r="B1062" i="83"/>
  <c r="B1061" i="83"/>
  <c r="B1060" i="83"/>
  <c r="B1059" i="83"/>
  <c r="B1056" i="83"/>
  <c r="B1055" i="83"/>
  <c r="B1054" i="83"/>
  <c r="B1053" i="83"/>
  <c r="B1052" i="83"/>
  <c r="B1048" i="83"/>
  <c r="B1047" i="83"/>
  <c r="B1046" i="83"/>
  <c r="B1045" i="83"/>
  <c r="B1044" i="83"/>
  <c r="B1041" i="83"/>
  <c r="B1040" i="83"/>
  <c r="B1039" i="83"/>
  <c r="B1038" i="83"/>
  <c r="B1034" i="83"/>
  <c r="B1033" i="83"/>
  <c r="B1032" i="83"/>
  <c r="B1031" i="83"/>
  <c r="B1030" i="83"/>
  <c r="B1026" i="83"/>
  <c r="B1025" i="83"/>
  <c r="B1024" i="83"/>
  <c r="B1023" i="83"/>
  <c r="B1022" i="83"/>
  <c r="B1019" i="83"/>
  <c r="B1018" i="83"/>
  <c r="B1017" i="83"/>
  <c r="B1016" i="83"/>
  <c r="B1015" i="83"/>
  <c r="B1010" i="83"/>
  <c r="B1009" i="83"/>
  <c r="B1008" i="83"/>
  <c r="B1007" i="83"/>
  <c r="B1003" i="83"/>
  <c r="B1002" i="83"/>
  <c r="B1001" i="83"/>
  <c r="B1000" i="83"/>
  <c r="B996" i="83"/>
  <c r="B995" i="83"/>
  <c r="B994" i="83"/>
  <c r="B993" i="83"/>
  <c r="B989" i="83"/>
  <c r="B988" i="83"/>
  <c r="B987" i="83"/>
  <c r="B986" i="83"/>
  <c r="B985" i="83"/>
  <c r="B982" i="83"/>
  <c r="B981" i="83"/>
  <c r="B980" i="83"/>
  <c r="B979" i="83"/>
  <c r="B978" i="83"/>
  <c r="B975" i="83"/>
  <c r="B974" i="83"/>
  <c r="B973" i="83"/>
  <c r="B972" i="83"/>
  <c r="B971" i="83"/>
  <c r="B968" i="83"/>
  <c r="B967" i="83"/>
  <c r="B966" i="83"/>
  <c r="B965" i="83"/>
  <c r="B964" i="83"/>
  <c r="B960" i="83"/>
  <c r="B959" i="83"/>
  <c r="B958" i="83"/>
  <c r="B957" i="83"/>
  <c r="B956" i="83"/>
  <c r="B953" i="83"/>
  <c r="B952" i="83"/>
  <c r="B951" i="83"/>
  <c r="B950" i="83"/>
  <c r="B949" i="83"/>
  <c r="B946" i="83"/>
  <c r="B945" i="83"/>
  <c r="B944" i="83"/>
  <c r="B943" i="83"/>
  <c r="B942" i="83"/>
  <c r="B939" i="83"/>
  <c r="B938" i="83"/>
  <c r="B937" i="83"/>
  <c r="B936" i="83"/>
  <c r="B935" i="83"/>
  <c r="B931" i="83"/>
  <c r="B930" i="83"/>
  <c r="B929" i="83"/>
  <c r="B928" i="83"/>
  <c r="B927" i="83"/>
  <c r="B924" i="83"/>
  <c r="B923" i="83"/>
  <c r="B922" i="83"/>
  <c r="B921" i="83"/>
  <c r="B920" i="83"/>
  <c r="B917" i="83"/>
  <c r="B916" i="83"/>
  <c r="B915" i="83"/>
  <c r="B914" i="83"/>
  <c r="B913" i="83"/>
  <c r="B905" i="83"/>
  <c r="B904" i="83"/>
  <c r="B903" i="83"/>
  <c r="B902" i="83"/>
  <c r="B896" i="83"/>
  <c r="B893" i="83"/>
  <c r="B892" i="83"/>
  <c r="B891" i="83"/>
  <c r="B890" i="83"/>
  <c r="B889" i="83"/>
  <c r="B886" i="83"/>
  <c r="B885" i="83"/>
  <c r="B884" i="83"/>
  <c r="B883" i="83"/>
  <c r="B882" i="83"/>
  <c r="B877" i="83"/>
  <c r="B876" i="83"/>
  <c r="B875" i="83"/>
  <c r="B874" i="83"/>
  <c r="B870" i="83"/>
  <c r="B869" i="83"/>
  <c r="B868" i="83"/>
  <c r="B867" i="83"/>
  <c r="B863" i="83"/>
  <c r="B862" i="83"/>
  <c r="B861" i="83"/>
  <c r="B860" i="83"/>
  <c r="B856" i="83"/>
  <c r="B855" i="83"/>
  <c r="B854" i="83"/>
  <c r="B853" i="83"/>
  <c r="B849" i="83"/>
  <c r="B848" i="83"/>
  <c r="B847" i="83"/>
  <c r="B846" i="83"/>
  <c r="B841" i="83"/>
  <c r="B840" i="83"/>
  <c r="B839" i="83"/>
  <c r="B838" i="83"/>
  <c r="B834" i="83"/>
  <c r="B833" i="83"/>
  <c r="B832" i="83"/>
  <c r="B831" i="83"/>
  <c r="B827" i="83"/>
  <c r="B826" i="83"/>
  <c r="B825" i="83"/>
  <c r="B824" i="83"/>
  <c r="B819" i="83"/>
  <c r="B818" i="83"/>
  <c r="B817" i="83"/>
  <c r="B816" i="83"/>
  <c r="B812" i="83"/>
  <c r="B811" i="83"/>
  <c r="B810" i="83"/>
  <c r="B809" i="83"/>
  <c r="B805" i="83"/>
  <c r="B804" i="83"/>
  <c r="B803" i="83"/>
  <c r="B802" i="83"/>
  <c r="B798" i="83"/>
  <c r="B797" i="83"/>
  <c r="B796" i="83"/>
  <c r="B795" i="83"/>
  <c r="B790" i="83"/>
  <c r="B789" i="83"/>
  <c r="B788" i="83"/>
  <c r="B787" i="83"/>
  <c r="B784" i="83"/>
  <c r="B783" i="83"/>
  <c r="B782" i="83"/>
  <c r="B781" i="83"/>
  <c r="B778" i="83"/>
  <c r="B777" i="83"/>
  <c r="B776" i="83"/>
  <c r="B775" i="83"/>
  <c r="B771" i="83"/>
  <c r="B770" i="83"/>
  <c r="B769" i="83"/>
  <c r="B768" i="83"/>
  <c r="B764" i="83"/>
  <c r="B763" i="83"/>
  <c r="B762" i="83"/>
  <c r="B761" i="83"/>
  <c r="B757" i="83"/>
  <c r="B756" i="83"/>
  <c r="B755" i="83"/>
  <c r="B754" i="83"/>
  <c r="B749" i="83"/>
  <c r="B748" i="83"/>
  <c r="B747" i="83"/>
  <c r="B742" i="83"/>
  <c r="B741" i="83"/>
  <c r="B740" i="83"/>
  <c r="B739" i="83"/>
  <c r="B735" i="83"/>
  <c r="B734" i="83"/>
  <c r="B733" i="83"/>
  <c r="B732" i="83"/>
  <c r="B727" i="83"/>
  <c r="B726" i="83"/>
  <c r="B725" i="83"/>
  <c r="B724" i="83"/>
  <c r="B720" i="83"/>
  <c r="B719" i="83"/>
  <c r="B718" i="83"/>
  <c r="B717" i="83"/>
  <c r="B713" i="83"/>
  <c r="B712" i="83"/>
  <c r="B711" i="83"/>
  <c r="B710" i="83"/>
  <c r="B707" i="83"/>
  <c r="B706" i="83"/>
  <c r="B705" i="83"/>
  <c r="B704" i="83"/>
  <c r="B699" i="83"/>
  <c r="B698" i="83"/>
  <c r="B697" i="83"/>
  <c r="B696" i="83"/>
  <c r="B689" i="83"/>
  <c r="B688" i="83"/>
  <c r="B687" i="83"/>
  <c r="B686" i="83"/>
  <c r="B685" i="83"/>
  <c r="B683" i="83"/>
  <c r="B682" i="83"/>
  <c r="B681" i="83"/>
  <c r="B680" i="83"/>
  <c r="B679" i="83"/>
  <c r="B675" i="83"/>
  <c r="B674" i="83"/>
  <c r="B673" i="83"/>
  <c r="B672" i="83"/>
  <c r="B671" i="83"/>
  <c r="B667" i="83"/>
  <c r="B666" i="83"/>
  <c r="B665" i="83"/>
  <c r="B664" i="83"/>
  <c r="B663" i="83"/>
  <c r="B660" i="83"/>
  <c r="B659" i="83"/>
  <c r="B658" i="83"/>
  <c r="B657" i="83"/>
  <c r="B656" i="83"/>
  <c r="B652" i="83"/>
  <c r="B651" i="83"/>
  <c r="B650" i="83"/>
  <c r="B649" i="83"/>
  <c r="B648" i="83"/>
  <c r="B645" i="83"/>
  <c r="B644" i="83"/>
  <c r="B643" i="83"/>
  <c r="B642" i="83"/>
  <c r="B641" i="83"/>
  <c r="B638" i="83"/>
  <c r="B637" i="83"/>
  <c r="B636" i="83"/>
  <c r="B635" i="83"/>
  <c r="B634" i="83"/>
  <c r="B631" i="83"/>
  <c r="B630" i="83"/>
  <c r="B629" i="83"/>
  <c r="B628" i="83"/>
  <c r="B627" i="83"/>
  <c r="B624" i="83"/>
  <c r="B623" i="83"/>
  <c r="B622" i="83"/>
  <c r="B621" i="83"/>
  <c r="B620" i="83"/>
  <c r="B617" i="83"/>
  <c r="B616" i="83"/>
  <c r="B615" i="83"/>
  <c r="B614" i="83"/>
  <c r="B613" i="83"/>
  <c r="B610" i="83"/>
  <c r="B609" i="83"/>
  <c r="B608" i="83"/>
  <c r="B607" i="83"/>
  <c r="B606" i="83"/>
  <c r="B602" i="83"/>
  <c r="B601" i="83"/>
  <c r="B600" i="83"/>
  <c r="B599" i="83"/>
  <c r="B598" i="83"/>
  <c r="B595" i="83"/>
  <c r="B594" i="83"/>
  <c r="B593" i="83"/>
  <c r="B592" i="83"/>
  <c r="B591" i="83"/>
  <c r="B587" i="83"/>
  <c r="B586" i="83"/>
  <c r="B585" i="83"/>
  <c r="B584" i="83"/>
  <c r="B583" i="83"/>
  <c r="B580" i="83"/>
  <c r="B579" i="83"/>
  <c r="B578" i="83"/>
  <c r="B577" i="83"/>
  <c r="B576" i="83"/>
  <c r="B573" i="83"/>
  <c r="B572" i="83"/>
  <c r="B571" i="83"/>
  <c r="B570" i="83"/>
  <c r="B569" i="83"/>
  <c r="B566" i="83"/>
  <c r="B565" i="83"/>
  <c r="B564" i="83"/>
  <c r="B563" i="83"/>
  <c r="B562" i="83"/>
  <c r="B559" i="83"/>
  <c r="B558" i="83"/>
  <c r="B557" i="83"/>
  <c r="B556" i="83"/>
  <c r="B555" i="83"/>
  <c r="B552" i="83"/>
  <c r="B551" i="83"/>
  <c r="B550" i="83"/>
  <c r="B549" i="83"/>
  <c r="B548" i="83"/>
  <c r="B545" i="83"/>
  <c r="B544" i="83"/>
  <c r="B543" i="83"/>
  <c r="B542" i="83"/>
  <c r="B541" i="83"/>
  <c r="B538" i="83"/>
  <c r="B537" i="83"/>
  <c r="B536" i="83"/>
  <c r="B535" i="83"/>
  <c r="B534" i="83"/>
  <c r="B531" i="83"/>
  <c r="B530" i="83"/>
  <c r="B529" i="83"/>
  <c r="B528" i="83"/>
  <c r="B527" i="83"/>
  <c r="B524" i="83"/>
  <c r="B523" i="83"/>
  <c r="B522" i="83"/>
  <c r="B521" i="83"/>
  <c r="B520" i="83"/>
  <c r="B517" i="83"/>
  <c r="B516" i="83"/>
  <c r="B515" i="83"/>
  <c r="B514" i="83"/>
  <c r="B513" i="83"/>
  <c r="B509" i="83"/>
  <c r="B508" i="83"/>
  <c r="B507" i="83"/>
  <c r="B506" i="83"/>
  <c r="B505" i="83"/>
  <c r="B502" i="83"/>
  <c r="B501" i="83"/>
  <c r="B500" i="83"/>
  <c r="B499" i="83"/>
  <c r="B498" i="83"/>
  <c r="B495" i="83"/>
  <c r="B494" i="83"/>
  <c r="B493" i="83"/>
  <c r="B492" i="83"/>
  <c r="B491" i="83"/>
  <c r="B488" i="83"/>
  <c r="B487" i="83"/>
  <c r="B486" i="83"/>
  <c r="B485" i="83"/>
  <c r="B484" i="83"/>
  <c r="B481" i="83"/>
  <c r="B480" i="83"/>
  <c r="B479" i="83"/>
  <c r="B478" i="83"/>
  <c r="B477" i="83"/>
  <c r="B473" i="83"/>
  <c r="B472" i="83"/>
  <c r="B471" i="83"/>
  <c r="B470" i="83"/>
  <c r="B469" i="83"/>
  <c r="B466" i="83"/>
  <c r="B465" i="83"/>
  <c r="B464" i="83"/>
  <c r="B463" i="83"/>
  <c r="B462" i="83"/>
  <c r="B458" i="83"/>
  <c r="B457" i="83"/>
  <c r="B456" i="83"/>
  <c r="B455" i="83"/>
  <c r="B454" i="83"/>
  <c r="B449" i="83"/>
  <c r="B448" i="83"/>
  <c r="B447" i="83"/>
  <c r="B446" i="83"/>
  <c r="B445" i="83"/>
  <c r="B442" i="83"/>
  <c r="B441" i="83"/>
  <c r="B440" i="83"/>
  <c r="B439" i="83"/>
  <c r="B438" i="83"/>
  <c r="B435" i="83"/>
  <c r="B434" i="83"/>
  <c r="B433" i="83"/>
  <c r="B432" i="83"/>
  <c r="B431" i="83"/>
  <c r="B428" i="83"/>
  <c r="B427" i="83"/>
  <c r="B426" i="83"/>
  <c r="B425" i="83"/>
  <c r="B424" i="83"/>
  <c r="B422" i="83"/>
  <c r="B421" i="83"/>
  <c r="B420" i="83"/>
  <c r="B419" i="83"/>
  <c r="B418" i="83"/>
  <c r="B416" i="83"/>
  <c r="B415" i="83"/>
  <c r="B414" i="83"/>
  <c r="B413" i="83"/>
  <c r="B412" i="83"/>
  <c r="B409" i="83"/>
  <c r="B408" i="83"/>
  <c r="B407" i="83"/>
  <c r="B406" i="83"/>
  <c r="B405" i="83"/>
  <c r="B402" i="83"/>
  <c r="B401" i="83"/>
  <c r="B400" i="83"/>
  <c r="B399" i="83"/>
  <c r="B398" i="83"/>
  <c r="B395" i="83"/>
  <c r="B394" i="83"/>
  <c r="B393" i="83"/>
  <c r="B392" i="83"/>
  <c r="B391" i="83"/>
  <c r="B389" i="83"/>
  <c r="B388" i="83"/>
  <c r="B387" i="83"/>
  <c r="B386" i="83"/>
  <c r="B385" i="83"/>
  <c r="B383" i="83"/>
  <c r="B382" i="83"/>
  <c r="B381" i="83"/>
  <c r="B380" i="83"/>
  <c r="B379" i="83"/>
  <c r="B375" i="83"/>
  <c r="B374" i="83"/>
  <c r="B373" i="83"/>
  <c r="B372" i="83"/>
  <c r="B371" i="83"/>
  <c r="B368" i="83"/>
  <c r="B367" i="83"/>
  <c r="B366" i="83"/>
  <c r="B365" i="83"/>
  <c r="B364" i="83"/>
  <c r="B361" i="83"/>
  <c r="B360" i="83"/>
  <c r="B359" i="83"/>
  <c r="B358" i="83"/>
  <c r="B357" i="83"/>
  <c r="B354" i="83"/>
  <c r="B353" i="83"/>
  <c r="B352" i="83"/>
  <c r="B351" i="83"/>
  <c r="B350" i="83"/>
  <c r="B346" i="83"/>
  <c r="B345" i="83"/>
  <c r="B344" i="83"/>
  <c r="B343" i="83"/>
  <c r="B342" i="83"/>
  <c r="B339" i="83"/>
  <c r="B338" i="83"/>
  <c r="B337" i="83"/>
  <c r="B336" i="83"/>
  <c r="B332" i="83"/>
  <c r="B331" i="83"/>
  <c r="B330" i="83"/>
  <c r="B329" i="83"/>
  <c r="B328" i="83"/>
  <c r="B325" i="83"/>
  <c r="B324" i="83"/>
  <c r="B323" i="83"/>
  <c r="B322" i="83"/>
  <c r="B321" i="83"/>
  <c r="B319" i="83"/>
  <c r="B318" i="83"/>
  <c r="B317" i="83"/>
  <c r="B316" i="83"/>
  <c r="B315" i="83"/>
  <c r="B312" i="83"/>
  <c r="B311" i="83"/>
  <c r="B310" i="83"/>
  <c r="B309" i="83"/>
  <c r="B308" i="83"/>
  <c r="B305" i="83"/>
  <c r="B304" i="83"/>
  <c r="B303" i="83"/>
  <c r="B302" i="83"/>
  <c r="B301" i="83"/>
  <c r="B297" i="83"/>
  <c r="B296" i="83"/>
  <c r="B295" i="83"/>
  <c r="B294" i="83"/>
  <c r="B293" i="83"/>
  <c r="B288" i="83"/>
  <c r="B287" i="83"/>
  <c r="B286" i="83"/>
  <c r="B285" i="83"/>
  <c r="B284" i="83"/>
  <c r="B281" i="83"/>
  <c r="B280" i="83"/>
  <c r="B279" i="83"/>
  <c r="B278" i="83"/>
  <c r="B277" i="83"/>
  <c r="B274" i="83"/>
  <c r="B273" i="83"/>
  <c r="B272" i="83"/>
  <c r="B271" i="83"/>
  <c r="B270" i="83"/>
  <c r="B267" i="83"/>
  <c r="B266" i="83"/>
  <c r="B265" i="83"/>
  <c r="B264" i="83"/>
  <c r="B263" i="83"/>
  <c r="B260" i="83"/>
  <c r="B259" i="83"/>
  <c r="B258" i="83"/>
  <c r="B257" i="83"/>
  <c r="B256" i="83"/>
  <c r="B252" i="83"/>
  <c r="B251" i="83"/>
  <c r="B250" i="83"/>
  <c r="B249" i="83"/>
  <c r="B248" i="83"/>
  <c r="B245" i="83"/>
  <c r="B244" i="83"/>
  <c r="B243" i="83"/>
  <c r="B242" i="83"/>
  <c r="B241" i="83"/>
  <c r="B238" i="83"/>
  <c r="B237" i="83"/>
  <c r="B236" i="83"/>
  <c r="B235" i="83"/>
  <c r="B234" i="83"/>
  <c r="B230" i="83"/>
  <c r="B229" i="83"/>
  <c r="B228" i="83"/>
  <c r="B227" i="83"/>
  <c r="B226" i="83"/>
  <c r="B223" i="83"/>
  <c r="B222" i="83"/>
  <c r="B221" i="83"/>
  <c r="B220" i="83"/>
  <c r="B219" i="83"/>
  <c r="B216" i="83"/>
  <c r="B215" i="83"/>
  <c r="B214" i="83"/>
  <c r="B213" i="83"/>
  <c r="B212" i="83"/>
  <c r="B209" i="83"/>
  <c r="B208" i="83"/>
  <c r="B207" i="83"/>
  <c r="B206" i="83"/>
  <c r="B198" i="83"/>
  <c r="B197" i="83"/>
  <c r="B196" i="83"/>
  <c r="B195" i="83"/>
  <c r="B191" i="83"/>
  <c r="B190" i="83"/>
  <c r="B189" i="83"/>
  <c r="B188" i="83"/>
  <c r="B183" i="83"/>
  <c r="B182" i="83"/>
  <c r="B181" i="83"/>
  <c r="B180" i="83"/>
  <c r="B176" i="83"/>
  <c r="B175" i="83"/>
  <c r="B174" i="83"/>
  <c r="B173" i="83"/>
  <c r="B172" i="83"/>
  <c r="B169" i="83"/>
  <c r="B168" i="83"/>
  <c r="B167" i="83"/>
  <c r="B166" i="83"/>
  <c r="B165" i="83"/>
  <c r="B162" i="83"/>
  <c r="B161" i="83"/>
  <c r="B160" i="83"/>
  <c r="B159" i="83"/>
  <c r="B158" i="83"/>
  <c r="B155" i="83"/>
  <c r="B154" i="83"/>
  <c r="B153" i="83"/>
  <c r="B152" i="83"/>
  <c r="B151" i="83"/>
  <c r="B147" i="83"/>
  <c r="B146" i="83"/>
  <c r="B145" i="83"/>
  <c r="B144" i="83"/>
  <c r="B143" i="83"/>
  <c r="B140" i="83"/>
  <c r="B139" i="83"/>
  <c r="B138" i="83"/>
  <c r="B137" i="83"/>
  <c r="B136" i="83"/>
  <c r="B133" i="83"/>
  <c r="B132" i="83"/>
  <c r="B131" i="83"/>
  <c r="B130" i="83"/>
  <c r="B129" i="83"/>
  <c r="B126" i="83"/>
  <c r="B125" i="83"/>
  <c r="B124" i="83"/>
  <c r="B123" i="83"/>
  <c r="B122" i="83"/>
  <c r="B119" i="83"/>
  <c r="B118" i="83"/>
  <c r="B117" i="83"/>
  <c r="B116" i="83"/>
  <c r="B115" i="83"/>
  <c r="B112" i="83"/>
  <c r="B111" i="83"/>
  <c r="B110" i="83"/>
  <c r="B109" i="83"/>
  <c r="B108" i="83"/>
  <c r="B105" i="83"/>
  <c r="B104" i="83"/>
  <c r="B103" i="83"/>
  <c r="B102" i="83"/>
  <c r="B101" i="83"/>
  <c r="B98" i="83"/>
  <c r="B97" i="83"/>
  <c r="B96" i="83"/>
  <c r="B95" i="83"/>
  <c r="B94" i="83"/>
  <c r="B90" i="83"/>
  <c r="B89" i="83"/>
  <c r="B88" i="83"/>
  <c r="B87" i="83"/>
  <c r="B86" i="83"/>
  <c r="B82" i="83"/>
  <c r="B81" i="83"/>
  <c r="B80" i="83"/>
  <c r="B79" i="83"/>
  <c r="B78" i="83"/>
  <c r="B76" i="83"/>
  <c r="B75" i="83"/>
  <c r="B74" i="83"/>
  <c r="B73" i="83"/>
  <c r="B72" i="83"/>
  <c r="B69" i="83"/>
  <c r="B68" i="83"/>
  <c r="B67" i="83"/>
  <c r="B66" i="83"/>
  <c r="C46" i="83"/>
  <c r="C45" i="83"/>
  <c r="C44" i="83"/>
  <c r="C43" i="83"/>
  <c r="C42" i="83"/>
  <c r="C41" i="83"/>
  <c r="C40" i="83"/>
  <c r="C39" i="83"/>
  <c r="C38" i="83"/>
  <c r="C37" i="83"/>
  <c r="H4" i="77"/>
  <c r="E4" i="77"/>
  <c r="D236" i="76"/>
  <c r="D235" i="76"/>
  <c r="D234" i="76"/>
  <c r="C7" i="65"/>
  <c r="C8" i="65"/>
  <c r="C3" i="65"/>
  <c r="H4" i="73"/>
  <c r="B11" i="70"/>
  <c r="B10" i="70"/>
  <c r="B9" i="70"/>
  <c r="B8" i="70"/>
  <c r="D42" i="46"/>
  <c r="C18" i="46"/>
  <c r="E32" i="46"/>
  <c r="E35" i="46"/>
  <c r="E38" i="46"/>
  <c r="E41" i="46"/>
  <c r="C42" i="46"/>
  <c r="E54" i="46"/>
  <c r="D52" i="46"/>
  <c r="D53" i="46"/>
  <c r="D55" i="46"/>
  <c r="D56" i="46"/>
  <c r="D58" i="46"/>
  <c r="D59" i="46"/>
  <c r="D61" i="46"/>
  <c r="D62" i="46"/>
  <c r="C64" i="46"/>
  <c r="F41" i="46"/>
  <c r="F38" i="46"/>
  <c r="F35" i="46"/>
  <c r="F32" i="46"/>
  <c r="B4" i="42"/>
  <c r="B7" i="42"/>
  <c r="A28" i="42"/>
  <c r="B11" i="53"/>
  <c r="B9" i="53"/>
  <c r="B8" i="53"/>
  <c r="B8" i="42"/>
  <c r="B6" i="42"/>
  <c r="B5" i="42"/>
  <c r="C82" i="65"/>
  <c r="E52" i="46"/>
  <c r="E53" i="46"/>
  <c r="E55" i="46"/>
  <c r="E56" i="46"/>
  <c r="E57" i="46"/>
  <c r="E58" i="46"/>
  <c r="E59" i="46"/>
  <c r="E60" i="46"/>
  <c r="E61" i="46"/>
  <c r="E62" i="46"/>
  <c r="E63" i="46"/>
  <c r="F52" i="46"/>
  <c r="F53" i="46"/>
  <c r="F54" i="46"/>
  <c r="F55" i="46"/>
  <c r="F56" i="46"/>
  <c r="F57" i="46"/>
  <c r="F58" i="46"/>
  <c r="F59" i="46"/>
  <c r="F60" i="46"/>
  <c r="F61" i="46"/>
  <c r="F62" i="46"/>
  <c r="F63" i="46"/>
  <c r="D12" i="53"/>
  <c r="B12" i="53"/>
  <c r="B10" i="53"/>
  <c r="F75" i="46"/>
  <c r="E75" i="46"/>
  <c r="D75" i="46"/>
  <c r="F23" i="46"/>
  <c r="E17" i="46"/>
  <c r="G23" i="46"/>
  <c r="D17" i="46"/>
  <c r="D23" i="46"/>
  <c r="G17" i="46"/>
  <c r="E23" i="46"/>
  <c r="F17" i="46"/>
  <c r="D25" i="46"/>
  <c r="G25" i="46"/>
  <c r="C25" i="46"/>
  <c r="F25" i="46"/>
  <c r="E25" i="46"/>
  <c r="C19" i="46"/>
  <c r="G19" i="46"/>
  <c r="F19" i="46"/>
  <c r="D19" i="46"/>
  <c r="E19" i="46"/>
  <c r="C23" i="46"/>
  <c r="C17" i="46"/>
  <c r="D64" i="46"/>
  <c r="C20" i="46"/>
  <c r="F64" i="46"/>
  <c r="C26" i="46"/>
  <c r="E64" i="46"/>
  <c r="E42" i="46"/>
  <c r="E18" i="46"/>
  <c r="G24" i="46"/>
  <c r="D18" i="46"/>
  <c r="F24" i="46"/>
  <c r="G18" i="46"/>
  <c r="E24" i="46"/>
  <c r="F18" i="46"/>
  <c r="D24" i="46"/>
  <c r="D20" i="46"/>
  <c r="F26" i="46"/>
  <c r="G20" i="46"/>
  <c r="E26" i="46"/>
  <c r="E20" i="46"/>
  <c r="D26" i="46"/>
  <c r="F20" i="46"/>
  <c r="G26" i="46"/>
  <c r="F42" i="46"/>
  <c r="C24" i="46"/>
  <c r="B3" i="42"/>
  <c r="B7" i="70"/>
  <c r="B7" i="53"/>
  <c r="D3" i="1"/>
  <c r="E4" i="7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Leach</author>
  </authors>
  <commentList>
    <comment ref="G47" authorId="0" shapeId="0" xr:uid="{00000000-0006-0000-0000-000001000000}">
      <text>
        <r>
          <rPr>
            <b/>
            <sz val="9"/>
            <color indexed="81"/>
            <rFont val="Tahoma"/>
            <family val="2"/>
          </rPr>
          <t>Helen Leach:</t>
        </r>
        <r>
          <rPr>
            <sz val="9"/>
            <color indexed="81"/>
            <rFont val="Tahoma"/>
            <family val="2"/>
          </rPr>
          <t xml:space="preserve">
Change to Main contact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Valentina Faraoni</author>
  </authors>
  <commentList>
    <comment ref="A14" authorId="0" shapeId="0" xr:uid="{00000000-0006-0000-1800-000001000000}">
      <text>
        <r>
          <rPr>
            <b/>
            <sz val="8"/>
            <color indexed="81"/>
            <rFont val="Tahoma"/>
            <family val="2"/>
          </rPr>
          <t>MA/S1/S2/S3/S4/RA</t>
        </r>
      </text>
    </comment>
    <comment ref="A24" authorId="0" shapeId="0" xr:uid="{00000000-0006-0000-1800-000002000000}">
      <text>
        <r>
          <rPr>
            <sz val="8"/>
            <color indexed="81"/>
            <rFont val="Tahoma"/>
            <family val="2"/>
          </rPr>
          <t>Include:
- any areas where there has been difficulty in assessing performance against a specific FSC criterion or where it has been necessary to seek further interpretation on a FSC criterion
- any instances where non-compliances were observed but no condition or recommendation issued.</t>
        </r>
      </text>
    </comment>
    <comment ref="A32" authorId="1" shapeId="0" xr:uid="{00000000-0006-0000-1800-000003000000}">
      <text>
        <r>
          <rPr>
            <sz val="9"/>
            <color indexed="81"/>
            <rFont val="Tahoma"/>
            <family val="2"/>
          </rPr>
          <t>choose from drop down list</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6" authorId="0" shapeId="0" xr:uid="{00000000-0006-0000-1900-000001000000}">
      <text>
        <r>
          <rPr>
            <b/>
            <sz val="8"/>
            <color indexed="81"/>
            <rFont val="Tahoma"/>
            <family val="2"/>
          </rPr>
          <t xml:space="preserve">SA: </t>
        </r>
        <r>
          <rPr>
            <sz val="8"/>
            <color indexed="81"/>
            <rFont val="Tahoma"/>
            <family val="2"/>
          </rPr>
          <t xml:space="preserve">FSC 100% FSC Mix, FSC Controlled, FSC Recycled </t>
        </r>
      </text>
    </comment>
    <comment ref="B16" authorId="0" shapeId="0" xr:uid="{00000000-0006-0000-1900-000002000000}">
      <text>
        <r>
          <rPr>
            <b/>
            <sz val="8"/>
            <color indexed="81"/>
            <rFont val="Tahoma"/>
            <family val="2"/>
          </rPr>
          <t xml:space="preserve">SA: </t>
        </r>
        <r>
          <rPr>
            <sz val="8"/>
            <color indexed="81"/>
            <rFont val="Tahoma"/>
            <family val="2"/>
          </rPr>
          <t>See Tab A14 for Product Type categories</t>
        </r>
      </text>
    </comment>
    <comment ref="C16" authorId="1" shapeId="0" xr:uid="{00000000-0006-0000-1900-000003000000}">
      <text>
        <r>
          <rPr>
            <b/>
            <sz val="8"/>
            <color indexed="81"/>
            <rFont val="Tahoma"/>
            <family val="2"/>
          </rPr>
          <t xml:space="preserve">SA: </t>
        </r>
        <r>
          <rPr>
            <sz val="8"/>
            <color indexed="81"/>
            <rFont val="Tahoma"/>
            <family val="2"/>
          </rPr>
          <t>See Tab A14 for Product Codes</t>
        </r>
      </text>
    </comment>
    <comment ref="D16" authorId="1" shapeId="0" xr:uid="{00000000-0006-0000-1900-000004000000}">
      <text>
        <r>
          <rPr>
            <b/>
            <sz val="8"/>
            <color indexed="81"/>
            <rFont val="Tahoma"/>
            <family val="2"/>
          </rPr>
          <t xml:space="preserve">SA: </t>
        </r>
        <r>
          <rPr>
            <sz val="8"/>
            <color indexed="81"/>
            <rFont val="Tahoma"/>
            <family val="2"/>
          </rPr>
          <t>Use full species name (not just common name). See Tab A3
Please add any new species in RED and strike through any species to be removed.  An asterisk denotes a species not available on the FSC database.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Emily Blackwell</author>
  </authors>
  <commentList>
    <comment ref="E4" authorId="0" shapeId="0" xr:uid="{00000000-0006-0000-1E00-000001000000}">
      <text>
        <r>
          <rPr>
            <sz val="9"/>
            <color indexed="81"/>
            <rFont val="Tahoma"/>
            <family val="2"/>
          </rPr>
          <t>Same date as recorded on the ESCD</t>
        </r>
      </text>
    </comment>
    <comment ref="F4" authorId="0" shapeId="0" xr:uid="{00000000-0006-0000-1E00-000002000000}">
      <text>
        <r>
          <rPr>
            <sz val="9"/>
            <color indexed="81"/>
            <rFont val="Tahoma"/>
            <family val="2"/>
          </rPr>
          <t xml:space="preserve">Same date as recorded on the ESCD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Alison Pilling</author>
    <author>Meriel Robson</author>
  </authors>
  <commentList>
    <comment ref="B8" authorId="0" shapeId="0" xr:uid="{00000000-0006-0000-1F00-000001000000}">
      <text>
        <r>
          <rPr>
            <b/>
            <sz val="9"/>
            <color indexed="81"/>
            <rFont val="Tahoma"/>
            <family val="2"/>
          </rPr>
          <t>Alison Pilling:</t>
        </r>
        <r>
          <rPr>
            <sz val="9"/>
            <color indexed="81"/>
            <rFont val="Tahoma"/>
            <family val="2"/>
          </rPr>
          <t xml:space="preserve">
drop down data in rows 1-3 column J.</t>
        </r>
      </text>
    </comment>
    <comment ref="C8" authorId="1" shapeId="0" xr:uid="{00000000-0006-0000-1F00-000002000000}">
      <text>
        <r>
          <rPr>
            <b/>
            <sz val="9"/>
            <color indexed="81"/>
            <rFont val="Tahoma"/>
            <family val="2"/>
          </rPr>
          <t xml:space="preserve">Justification for grading as Minor / Major/Obs. </t>
        </r>
        <r>
          <rPr>
            <sz val="9"/>
            <color indexed="81"/>
            <rFont val="Tahoma"/>
            <family val="2"/>
          </rPr>
          <t xml:space="preserve">
</t>
        </r>
      </text>
    </comment>
    <comment ref="I8" authorId="0" shapeId="0" xr:uid="{00000000-0006-0000-1F00-000003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Meriel Robson</author>
    <author>Alison Pilling</author>
    <author>Emily Blackwell</author>
  </authors>
  <commentList>
    <comment ref="A5" authorId="0" shapeId="0" xr:uid="{00000000-0006-0000-0200-000001000000}">
      <text>
        <r>
          <rPr>
            <b/>
            <sz val="9"/>
            <color indexed="81"/>
            <rFont val="Tahoma"/>
            <family val="2"/>
          </rPr>
          <t xml:space="preserve">Justification for grading as Minor / Major/Obs. </t>
        </r>
        <r>
          <rPr>
            <sz val="9"/>
            <color indexed="81"/>
            <rFont val="Tahoma"/>
            <family val="2"/>
          </rPr>
          <t xml:space="preserve">
</t>
        </r>
      </text>
    </comment>
    <comment ref="C5" authorId="1" shapeId="0" xr:uid="{00000000-0006-0000-0200-000002000000}">
      <text>
        <r>
          <rPr>
            <b/>
            <sz val="9"/>
            <color indexed="81"/>
            <rFont val="Tahoma"/>
            <family val="2"/>
          </rPr>
          <t>Alison Pilling:</t>
        </r>
        <r>
          <rPr>
            <sz val="9"/>
            <color indexed="81"/>
            <rFont val="Tahoma"/>
            <family val="2"/>
          </rPr>
          <t xml:space="preserve">
drop down data in rows 1-3 column J.</t>
        </r>
      </text>
    </comment>
    <comment ref="D5" authorId="2" shapeId="0" xr:uid="{00000000-0006-0000-0200-000003000000}">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 ref="I5" authorId="1" shapeId="0" xr:uid="{00000000-0006-0000-0200-000004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0" authorId="0" shapeId="0" xr:uid="{00000000-0006-0000-0300-000001000000}">
      <text>
        <r>
          <rPr>
            <sz val="8"/>
            <color indexed="81"/>
            <rFont val="Tahoma"/>
            <family val="2"/>
          </rPr>
          <t>Name, 3 line description of key qualifications and experience</t>
        </r>
      </text>
    </comment>
    <comment ref="B27" authorId="0" shapeId="0" xr:uid="{00000000-0006-0000-0300-000002000000}">
      <text>
        <r>
          <rPr>
            <sz val="8"/>
            <color indexed="81"/>
            <rFont val="Tahoma"/>
            <family val="2"/>
          </rPr>
          <t>include name of site visited, items seen and issues discussed</t>
        </r>
      </text>
    </comment>
    <comment ref="B31" authorId="0" shapeId="0" xr:uid="{00000000-0006-0000-0300-000003000000}">
      <text>
        <r>
          <rPr>
            <sz val="8"/>
            <color indexed="81"/>
            <rFont val="Tahoma"/>
            <family val="2"/>
          </rPr>
          <t xml:space="preserve">Edit this section to name standard used, version of standard (e.g. draft number), date standard finalised. </t>
        </r>
      </text>
    </comment>
    <comment ref="B33" authorId="0" shapeId="0" xr:uid="{00000000-0006-0000-0300-000004000000}">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C118" authorId="0" shapeId="0" xr:uid="{00000000-0006-0000-0600-000001000000}">
      <text>
        <r>
          <rPr>
            <sz val="8"/>
            <color indexed="81"/>
            <rFont val="Tahoma"/>
            <family val="2"/>
          </rPr>
          <t xml:space="preserve">Include description of any HCVF. If HCVF not present describe basis upon which this conclusion is made (e.g. Consultation with biologists/social specialists/NI). </t>
        </r>
      </text>
    </comment>
    <comment ref="C123" authorId="0" shapeId="0" xr:uid="{00000000-0006-0000-0600-000002000000}">
      <text>
        <r>
          <rPr>
            <sz val="8"/>
            <color indexed="81"/>
            <rFont val="Tahoma"/>
            <family val="2"/>
          </rPr>
          <t>Include description of any Indigenous peoples issues. If no indigenous people present describe basis upon which this conclusion is made (e.g. Consultation with indigenous peoples representatives/social specialists/NI).</t>
        </r>
      </text>
    </comment>
    <comment ref="C128" authorId="0" shapeId="0" xr:uid="{00000000-0006-0000-0600-000003000000}">
      <text>
        <r>
          <rPr>
            <sz val="8"/>
            <color indexed="81"/>
            <rFont val="Tahoma"/>
            <family val="2"/>
          </rPr>
          <t>Describe monitoring carried out by forest managers, mechanism for feedback into management. Describe main findings.</t>
        </r>
      </text>
    </comment>
    <comment ref="C169" authorId="0" shapeId="0" xr:uid="{00000000-0006-0000-0600-000004000000}">
      <text>
        <r>
          <rPr>
            <sz val="8"/>
            <color indexed="81"/>
            <rFont val="Tahoma"/>
            <family val="2"/>
          </rPr>
          <t>describe physical identification</t>
        </r>
      </text>
    </comment>
    <comment ref="C182" authorId="0" shapeId="0" xr:uid="{00000000-0006-0000-0600-000005000000}">
      <text>
        <r>
          <rPr>
            <sz val="8"/>
            <color indexed="81"/>
            <rFont val="Tahoma"/>
            <family val="2"/>
          </rPr>
          <t>Describe any areas over which the forest manager has some control but which are excluded from the scope of certification. Give reasons for exclusion. Describe Chain of custody controls in place to prevent confusion or contamination.</t>
        </r>
      </text>
    </comment>
    <comment ref="C187" authorId="0" shapeId="0" xr:uid="{00000000-0006-0000-0600-000006000000}">
      <text>
        <r>
          <rPr>
            <sz val="8"/>
            <color indexed="81"/>
            <rFont val="Tahoma"/>
            <family val="2"/>
          </rPr>
          <t>Refer to maps available</t>
        </r>
      </text>
    </comment>
    <comment ref="C220" authorId="0" shapeId="0" xr:uid="{00000000-0006-0000-0600-000007000000}">
      <text>
        <r>
          <rPr>
            <sz val="8"/>
            <color indexed="81"/>
            <rFont val="Tahoma"/>
            <family val="2"/>
          </rPr>
          <t>Refer to maps available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49" authorId="0" shapeId="0" xr:uid="{00000000-0006-0000-0700-000002000000}">
      <text>
        <r>
          <rPr>
            <sz val="8"/>
            <color indexed="81"/>
            <rFont val="Tahoma"/>
            <family val="2"/>
          </rPr>
          <t>include name of site visited, items seen and issues discussed</t>
        </r>
      </text>
    </comment>
    <comment ref="B75" authorId="0" shapeId="0" xr:uid="{00000000-0006-0000-0700-000003000000}">
      <text>
        <r>
          <rPr>
            <sz val="8"/>
            <color indexed="81"/>
            <rFont val="Tahoma"/>
            <family val="2"/>
          </rPr>
          <t>Describe key risks, control systems, identification of certified products and point at which scope of COC ends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0" authorId="0" shapeId="0" xr:uid="{00000000-0006-0000-0800-000002000000}">
      <text>
        <r>
          <rPr>
            <sz val="8"/>
            <color indexed="81"/>
            <rFont val="Tahoma"/>
            <family val="2"/>
          </rPr>
          <t>include name of site visited, items seen and issues discussed</t>
        </r>
      </text>
    </comment>
    <comment ref="B76" authorId="0" shapeId="0" xr:uid="{00000000-0006-0000-0800-000003000000}">
      <text>
        <r>
          <rPr>
            <sz val="8"/>
            <color indexed="81"/>
            <rFont val="Tahoma"/>
            <family val="2"/>
          </rPr>
          <t>Describe key risks, control systems, identification of certified products and point at which scope of COC ends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0" authorId="0" shapeId="0" xr:uid="{00000000-0006-0000-0900-000001000000}">
      <text>
        <r>
          <rPr>
            <sz val="8"/>
            <color rgb="FF000000"/>
            <rFont val="Tahoma"/>
            <family val="2"/>
          </rPr>
          <t>Name and 3 line description of key qualifications and experience</t>
        </r>
      </text>
    </comment>
    <comment ref="B42" authorId="0" shapeId="0" xr:uid="{00000000-0006-0000-0900-000002000000}">
      <text>
        <r>
          <rPr>
            <sz val="8"/>
            <color indexed="81"/>
            <rFont val="Tahoma"/>
            <family val="2"/>
          </rPr>
          <t>include name of site visited, items seen and issues discussed</t>
        </r>
      </text>
    </comment>
    <comment ref="B68" authorId="0" shapeId="0" xr:uid="{00000000-0006-0000-0900-000003000000}">
      <text>
        <r>
          <rPr>
            <sz val="8"/>
            <color indexed="81"/>
            <rFont val="Tahoma"/>
            <family val="2"/>
          </rPr>
          <t>Describe key risks, control systems, identification of certified products and point at which scope of COC ends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19" authorId="0" shapeId="0" xr:uid="{00000000-0006-0000-0A00-000001000000}">
      <text>
        <r>
          <rPr>
            <sz val="8"/>
            <color rgb="FF000000"/>
            <rFont val="Tahoma"/>
            <family val="2"/>
          </rPr>
          <t>Name and 3 line description of key qualifications and experience</t>
        </r>
      </text>
    </comment>
    <comment ref="B39" authorId="0" shapeId="0" xr:uid="{00000000-0006-0000-0A00-000002000000}">
      <text>
        <r>
          <rPr>
            <sz val="8"/>
            <color indexed="81"/>
            <rFont val="Tahoma"/>
            <family val="2"/>
          </rPr>
          <t>include name of site visited, items seen and issues discussed</t>
        </r>
      </text>
    </comment>
    <comment ref="B62" authorId="0" shapeId="0" xr:uid="{00000000-0006-0000-0A00-000003000000}">
      <text>
        <r>
          <rPr>
            <sz val="8"/>
            <color indexed="81"/>
            <rFont val="Tahoma"/>
            <family val="2"/>
          </rPr>
          <t>Describe key risks, control systems, identification of certified products and point at which scope of COC ends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14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1400-000002000000}">
      <text>
        <r>
          <rPr>
            <b/>
            <sz val="9"/>
            <color indexed="81"/>
            <rFont val="Tahoma"/>
            <family val="2"/>
          </rPr>
          <t>Private, State or Community</t>
        </r>
        <r>
          <rPr>
            <sz val="9"/>
            <color indexed="81"/>
            <rFont val="Tahoma"/>
            <family val="2"/>
          </rPr>
          <t xml:space="preserve">
</t>
        </r>
      </text>
    </comment>
    <comment ref="T10" authorId="0" shapeId="0" xr:uid="{00000000-0006-0000-14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sharedStrings.xml><?xml version="1.0" encoding="utf-8"?>
<sst xmlns="http://schemas.openxmlformats.org/spreadsheetml/2006/main" count="8132" uniqueCount="4682">
  <si>
    <t>Forest Certification Public Report</t>
  </si>
  <si>
    <t>Forest Manager/Owner (Certificate Holder):</t>
  </si>
  <si>
    <t xml:space="preserve">Forest Name: </t>
  </si>
  <si>
    <t>Country:</t>
  </si>
  <si>
    <t xml:space="preserve">Standard: </t>
  </si>
  <si>
    <t>Certificate code:</t>
  </si>
  <si>
    <r>
      <t>FSC</t>
    </r>
    <r>
      <rPr>
        <vertAlign val="superscript"/>
        <sz val="14"/>
        <rFont val="Cambria"/>
        <family val="1"/>
      </rPr>
      <t>®</t>
    </r>
    <r>
      <rPr>
        <sz val="14"/>
        <rFont val="Cambria"/>
        <family val="1"/>
      </rPr>
      <t xml:space="preserve"> logo licence code:</t>
    </r>
  </si>
  <si>
    <t>Certificate issue date:</t>
  </si>
  <si>
    <t>Certificate expiry date:</t>
  </si>
  <si>
    <t>Table of contents:</t>
  </si>
  <si>
    <t>1. Basic Info</t>
  </si>
  <si>
    <t>2. Findings</t>
  </si>
  <si>
    <t>3. Main Assessment Certification Process</t>
  </si>
  <si>
    <t>4. Admin</t>
  </si>
  <si>
    <t>6. Surveillance 1 (S1)</t>
  </si>
  <si>
    <t>7. Surveillance 2 (S2)</t>
  </si>
  <si>
    <t>8. Surveillance 3 (S3)</t>
  </si>
  <si>
    <t>9. Surveillance 4 (S4)</t>
  </si>
  <si>
    <t>Annexes:</t>
  </si>
  <si>
    <t>A1: Forest Management Standard (A1 FM Std)</t>
  </si>
  <si>
    <t>A1.1: Pesticides</t>
  </si>
  <si>
    <t>A1.2 IFL</t>
  </si>
  <si>
    <t>A2: Consultation</t>
  </si>
  <si>
    <t>A3: Species list</t>
  </si>
  <si>
    <t>A4: CITES list (for reference)</t>
  </si>
  <si>
    <t>A5: Additional Info</t>
  </si>
  <si>
    <t>A6: Group Standard</t>
  </si>
  <si>
    <t>A7: Group member details/ FMU details (Group &amp; Multiple FMU)</t>
  </si>
  <si>
    <t>A8: Sampling calculation</t>
  </si>
  <si>
    <t>A9: NTFP checklist (use appropriate adapted standard for specific NTFP and region)</t>
  </si>
  <si>
    <t>A10: Glossary</t>
  </si>
  <si>
    <t>A11: Certification Decision form</t>
  </si>
  <si>
    <t>A12: Product Schedule</t>
  </si>
  <si>
    <t>A12b: Ecosystem Services Schedule</t>
  </si>
  <si>
    <t>A13: ILO Conventions (for reference)</t>
  </si>
  <si>
    <t>A14: Product Codes (for reference)</t>
  </si>
  <si>
    <t>A15: Translation requirements (for reference)</t>
  </si>
  <si>
    <t>A16: Ecosystem Services checklist and statement</t>
  </si>
  <si>
    <t>A17: Ecosystem Services findings</t>
  </si>
  <si>
    <t>A18: Opening &amp; Closing meeting</t>
  </si>
  <si>
    <t>Assessment date</t>
  </si>
  <si>
    <t>Audit Team Leader</t>
  </si>
  <si>
    <t>Checked by</t>
  </si>
  <si>
    <t>Date Checked</t>
  </si>
  <si>
    <t>Approved by</t>
  </si>
  <si>
    <t>Report finalisation / update date</t>
  </si>
  <si>
    <t>MA</t>
  </si>
  <si>
    <t>S1</t>
  </si>
  <si>
    <t>S2</t>
  </si>
  <si>
    <t>S3</t>
  </si>
  <si>
    <t>S4</t>
  </si>
  <si>
    <t>Please note that the main text of this report is publicly available on request</t>
  </si>
  <si>
    <t>Soil Association Certification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</si>
  <si>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</si>
  <si>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</si>
  <si>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</si>
  <si>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</si>
  <si>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r>
      <rPr>
        <sz val="8"/>
        <rFont val="Cambria"/>
        <family val="1"/>
      </rPr>
      <t>FSC Licence Code FSC</t>
    </r>
    <r>
      <rPr>
        <vertAlign val="superscript"/>
        <sz val="8"/>
        <rFont val="Cambria"/>
        <family val="1"/>
      </rPr>
      <t>®</t>
    </r>
    <r>
      <rPr>
        <sz val="8"/>
        <rFont val="Cambria"/>
        <family val="1"/>
      </rPr>
      <t xml:space="preserve"> A000525</t>
    </r>
  </si>
  <si>
    <t xml:space="preserve">BASIC INFORMATION </t>
  </si>
  <si>
    <t>Note: cells highlighted in green include information requested on the FSC database. Please check carefully at each audit and highlight changes in yellow</t>
  </si>
  <si>
    <t>Certification Body</t>
  </si>
  <si>
    <t>Soil Association Certification Ltd</t>
  </si>
  <si>
    <t>1.1.1</t>
  </si>
  <si>
    <t>Certificate registration code</t>
  </si>
  <si>
    <t>1.1.2</t>
  </si>
  <si>
    <t>Type of certification</t>
  </si>
  <si>
    <t>FSC</t>
  </si>
  <si>
    <t>1.1.3</t>
  </si>
  <si>
    <t>Please detail any current or previous FSC/Other applications or certifications within the last 5 years
For previous certificates please supply a copy of the last audit report</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</si>
  <si>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</si>
  <si>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</si>
  <si>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</si>
  <si>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</si>
  <si>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</si>
  <si>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</si>
  <si>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</si>
  <si>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</si>
  <si>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</si>
  <si>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1.2.5</t>
  </si>
  <si>
    <t>Business address</t>
  </si>
  <si>
    <t xml:space="preserve">Forest owner(s), or </t>
  </si>
  <si>
    <t>1.2.6</t>
  </si>
  <si>
    <t>Country</t>
  </si>
  <si>
    <t>Wood procurement organisation(s), or</t>
  </si>
  <si>
    <t>1.2.7</t>
  </si>
  <si>
    <t>Tel</t>
  </si>
  <si>
    <t>Forest contractor(s):</t>
  </si>
  <si>
    <t>1.2.8</t>
  </si>
  <si>
    <t>Fax</t>
  </si>
  <si>
    <t>Felling operations contractor</t>
  </si>
  <si>
    <t>1.2.9</t>
  </si>
  <si>
    <t>e-mail</t>
  </si>
  <si>
    <t>Silvicultural contractor, or</t>
  </si>
  <si>
    <t>1.2.10</t>
  </si>
  <si>
    <t>web page address</t>
  </si>
  <si>
    <t>Forest management planning contractor</t>
  </si>
  <si>
    <t>1.2.11</t>
  </si>
  <si>
    <t>Application information completed by duly authorised representative</t>
  </si>
  <si>
    <t>1.2.12</t>
  </si>
  <si>
    <t>Any particular logistics for travel arrangements to the site or between the sites?</t>
  </si>
  <si>
    <t>Scope of certificate</t>
  </si>
  <si>
    <t>1.3.1</t>
  </si>
  <si>
    <t>Type of certificate</t>
  </si>
  <si>
    <t>Single</t>
  </si>
  <si>
    <t>1.3.1.a</t>
  </si>
  <si>
    <t>Type of operation</t>
  </si>
  <si>
    <t>Group</t>
  </si>
  <si>
    <t>1.3.2a</t>
  </si>
  <si>
    <r>
      <t>Name(s) of the forest</t>
    </r>
    <r>
      <rPr>
        <sz val="11"/>
        <rFont val="Cambria"/>
        <family val="1"/>
      </rPr>
      <t>/organisations covered by the certificate</t>
    </r>
  </si>
  <si>
    <t>1.3.2b</t>
  </si>
  <si>
    <t>Number of group members</t>
  </si>
  <si>
    <t>1.3.3</t>
  </si>
  <si>
    <t>Number of Forest Management Units (FMUs)</t>
  </si>
  <si>
    <t>1.3.4</t>
  </si>
  <si>
    <t>1.3.5</t>
  </si>
  <si>
    <t>Region</t>
  </si>
  <si>
    <t>1.3.6</t>
  </si>
  <si>
    <t>Latitude</t>
  </si>
  <si>
    <t>1.3.7</t>
  </si>
  <si>
    <t>Longitude</t>
  </si>
  <si>
    <t>North</t>
  </si>
  <si>
    <t>1.3.8</t>
  </si>
  <si>
    <t>Hemisphere</t>
  </si>
  <si>
    <t>South</t>
  </si>
  <si>
    <t>1.3.9</t>
  </si>
  <si>
    <t>Forest Zone or Biome</t>
  </si>
  <si>
    <t>Boreal</t>
  </si>
  <si>
    <t>Temperate</t>
  </si>
  <si>
    <t>1.3.10</t>
  </si>
  <si>
    <r>
      <t>FSC</t>
    </r>
    <r>
      <rPr>
        <b/>
        <u/>
        <vertAlign val="superscript"/>
        <sz val="11"/>
        <rFont val="Cambria"/>
        <family val="1"/>
      </rPr>
      <t>®</t>
    </r>
    <r>
      <rPr>
        <b/>
        <u/>
        <sz val="11"/>
        <rFont val="Cambria"/>
        <family val="1"/>
      </rPr>
      <t xml:space="preserve"> AAF category/ies</t>
    </r>
  </si>
  <si>
    <t>Non-SLIMF area (ha)</t>
  </si>
  <si>
    <t>SLIMF area (ha)</t>
  </si>
  <si>
    <t>Subtropical</t>
  </si>
  <si>
    <t>Natural Forest - Community Forestry</t>
  </si>
  <si>
    <t>Tropical</t>
  </si>
  <si>
    <t>Natural Forest- Conservation purposes</t>
  </si>
  <si>
    <t>Natural Forest - Tropical</t>
  </si>
  <si>
    <t>Natural Forest - Boreal</t>
  </si>
  <si>
    <t>Natural Forest Temperate</t>
  </si>
  <si>
    <t>Plantation</t>
  </si>
  <si>
    <t>Forest management</t>
  </si>
  <si>
    <t>1.4.1</t>
  </si>
  <si>
    <t>Type of enterprise</t>
  </si>
  <si>
    <t>Tenure management</t>
  </si>
  <si>
    <t>Ownership</t>
  </si>
  <si>
    <t>1.4.2</t>
  </si>
  <si>
    <t>Total area (hectares)</t>
  </si>
  <si>
    <t>1.4.2a</t>
  </si>
  <si>
    <t>Area of production forest</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</si>
  <si>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</si>
  <si>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</si>
  <si>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</si>
  <si>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</si>
  <si>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</si>
  <si>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</si>
  <si>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</si>
  <si>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</si>
  <si>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t>
  </si>
  <si>
    <t>1.4.4</t>
  </si>
  <si>
    <t>Forest Composition</t>
  </si>
  <si>
    <t>1.4.5a</t>
  </si>
  <si>
    <t xml:space="preserve">List of High Conservation Values </t>
  </si>
  <si>
    <t>Semi-Natural &amp; Mixed Plantation &amp; Natural Forest</t>
  </si>
  <si>
    <t>Area of forest classified as 'high conservation value forest'</t>
  </si>
  <si>
    <t>1.4.5b</t>
  </si>
  <si>
    <t>Presence of Indigenous Peoples</t>
  </si>
  <si>
    <t>1.4.5c</t>
  </si>
  <si>
    <t xml:space="preserve">Presence of Intact Forest Landscape </t>
  </si>
  <si>
    <t>1.4.5d</t>
  </si>
  <si>
    <t>Area protected from commercial harvesting of timber and managed primarily for conservation objectives</t>
  </si>
  <si>
    <t>1.4.5e</t>
  </si>
  <si>
    <t>Area of forest protected from commercial harvesting of timber and managed primarily for the production of NTFPs or services</t>
  </si>
  <si>
    <t>1.4.5f</t>
  </si>
  <si>
    <t>Ecosystem Services</t>
  </si>
  <si>
    <t>1.4.6</t>
  </si>
  <si>
    <t>Plantation species category</t>
  </si>
  <si>
    <t>1.4.7</t>
  </si>
  <si>
    <t>Principal Species</t>
  </si>
  <si>
    <t>1.4.8</t>
  </si>
  <si>
    <t>Annual allowable cut (cu.m.yr)</t>
  </si>
  <si>
    <t>Actual Annual Cut (cu.m.yr)</t>
  </si>
  <si>
    <t>1.4.8a</t>
  </si>
  <si>
    <t>Approximate annual commercial production of non-timber forest products included in the scope of the certificate, by product type.</t>
  </si>
  <si>
    <t>1.4.9</t>
  </si>
  <si>
    <t>Product categories</t>
  </si>
  <si>
    <t>1.4.10</t>
  </si>
  <si>
    <t xml:space="preserve">Point of sale </t>
  </si>
  <si>
    <t>1.4.11</t>
  </si>
  <si>
    <t>Number of workers – Employees</t>
  </si>
  <si>
    <t>m: 
f:</t>
  </si>
  <si>
    <t>Total:</t>
  </si>
  <si>
    <t>1.4.12</t>
  </si>
  <si>
    <t>Contractors/Community/other workers</t>
  </si>
  <si>
    <t>1.4.13</t>
  </si>
  <si>
    <t>Pilot Project</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</si>
  <si>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</si>
  <si>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</si>
  <si>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</si>
  <si>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</si>
  <si>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</si>
  <si>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</si>
  <si>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</si>
  <si>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</si>
  <si>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</si>
  <si>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</si>
  <si>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</si>
  <si>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</si>
  <si>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</si>
  <si>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</si>
  <si>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</si>
  <si>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</si>
  <si>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</si>
  <si>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YES</t>
  </si>
  <si>
    <t>NO</t>
  </si>
  <si>
    <t>DO NOT DELETE - contains drop down data</t>
  </si>
  <si>
    <t>Obs</t>
  </si>
  <si>
    <t>Minor</t>
  </si>
  <si>
    <t>Major</t>
  </si>
  <si>
    <t>CORRECTIVE ACTION REGISTER</t>
  </si>
  <si>
    <t>Justification for grading (DROP DOWN LIST)</t>
  </si>
  <si>
    <t>No.</t>
  </si>
  <si>
    <t>Grade</t>
  </si>
  <si>
    <r>
      <t xml:space="preserve">Non-compliance (or potential non-compliance for an Observation)
</t>
    </r>
    <r>
      <rPr>
        <sz val="10"/>
        <rFont val="Cambria"/>
        <family val="1"/>
        <scheme val="major"/>
      </rPr>
      <t>(Groups: specify Group or Member level)</t>
    </r>
  </si>
  <si>
    <t>Std ref</t>
  </si>
  <si>
    <t>Corrective Action Request</t>
  </si>
  <si>
    <t>Deadline</t>
  </si>
  <si>
    <r>
      <t xml:space="preserve">Date &amp; Evidence
</t>
    </r>
    <r>
      <rPr>
        <sz val="10"/>
        <rFont val="Cambria"/>
        <family val="1"/>
        <scheme val="major"/>
      </rPr>
      <t>(Record date &amp; name if closing between surveillance audits.)</t>
    </r>
  </si>
  <si>
    <t>Status</t>
  </si>
  <si>
    <t>Date Closed</t>
  </si>
  <si>
    <t>CARs from MA</t>
  </si>
  <si>
    <t>OBS - complies with the STD requirements but potential NC in future</t>
  </si>
  <si>
    <t>200X.1</t>
  </si>
  <si>
    <t xml:space="preserve">Obs </t>
  </si>
  <si>
    <r>
      <rPr>
        <b/>
        <sz val="11"/>
        <color indexed="12"/>
        <rFont val="Cambria"/>
        <family val="1"/>
      </rPr>
      <t xml:space="preserve">8.3.3: </t>
    </r>
    <r>
      <rPr>
        <sz val="11"/>
        <color indexed="12"/>
        <rFont val="Cambria"/>
        <family val="1"/>
      </rPr>
      <t xml:space="preserve">Immediately on certification the group must include their FSC COC code and FSC status of material (e.g. FSC 100%), on all delivery notes and sales invoices issued for certified product. This will be checked at S1 audit. </t>
    </r>
  </si>
  <si>
    <t>FSC 8.3.3</t>
  </si>
  <si>
    <t xml:space="preserve">The company should include their FSC COC code and FSC status of material (e.g. FSC 100%), as appropriate on all delivery notes &amp; sales invoices issued for certified product.    </t>
  </si>
  <si>
    <t>From first sale of FSC material, to be checked within 12 months of the finalisation date of this report, and no later than next annual audit</t>
  </si>
  <si>
    <r>
      <rPr>
        <b/>
        <u/>
        <sz val="11"/>
        <color indexed="12"/>
        <rFont val="Cambria"/>
        <family val="1"/>
      </rPr>
      <t>2018 S1:</t>
    </r>
    <r>
      <rPr>
        <sz val="11"/>
        <color indexed="12"/>
        <rFont val="Cambria"/>
        <family val="1"/>
      </rPr>
      <t xml:space="preserve"> No FSC sales yet therefore Obs to remain open for review at S2.</t>
    </r>
  </si>
  <si>
    <t>Open</t>
  </si>
  <si>
    <t>Example CARs for guidance (delete from audit report)</t>
  </si>
  <si>
    <t>Major - absence or a total breakdown of a system,</t>
  </si>
  <si>
    <t>Closed</t>
  </si>
  <si>
    <t>Minor - unusual/non-systematic</t>
  </si>
  <si>
    <t>n/a</t>
  </si>
  <si>
    <t>Choose one option from the drop downs</t>
  </si>
  <si>
    <t>CARs from S1</t>
  </si>
  <si>
    <t>Major - repeated/systematic</t>
  </si>
  <si>
    <t>Major - not corrected or adequately responded to by the client once identified.</t>
  </si>
  <si>
    <t>Minor - Temporary lapse</t>
  </si>
  <si>
    <t>Within 12 months of the finalisation date of this report, and no later than next annual audit</t>
  </si>
  <si>
    <t>.</t>
  </si>
  <si>
    <t>Minor - impact limited temporal and spatial scale</t>
  </si>
  <si>
    <t>Major - continung over a long time period</t>
  </si>
  <si>
    <t>Major - affects a wide area and/or causes significant damage,</t>
  </si>
  <si>
    <t>Assessment dates</t>
  </si>
  <si>
    <t>Itinerary</t>
  </si>
  <si>
    <t>Estimate of person days to implement assessment</t>
  </si>
  <si>
    <t>Justification for increasing and decreasing factors</t>
  </si>
  <si>
    <t xml:space="preserve">Factors decreasing auditing time: Plantations, Limited forestry activities, Group and multiple MU certificates. </t>
  </si>
  <si>
    <t>Assessment team</t>
  </si>
  <si>
    <t>The assessment team consisted of:</t>
  </si>
  <si>
    <t>3.2.1</t>
  </si>
  <si>
    <t>Report author</t>
  </si>
  <si>
    <t>Report Peer review</t>
  </si>
  <si>
    <t>The Inspection report and draft SA Cert decision was also sent to the client for comment.</t>
  </si>
  <si>
    <t>Certification decision</t>
  </si>
  <si>
    <t>See annex 11</t>
  </si>
  <si>
    <t>Rationale for approach to assessment</t>
  </si>
  <si>
    <t>Justification for selection of items and places inspected</t>
  </si>
  <si>
    <t>Standards used (inc version and date approved)</t>
  </si>
  <si>
    <t>3.7.1</t>
  </si>
  <si>
    <t>Adaptations/Modifications to standard</t>
  </si>
  <si>
    <t xml:space="preserve">Stakeholder consultation process </t>
  </si>
  <si>
    <t>3.8.1</t>
  </si>
  <si>
    <t>Summary of stakeholder process</t>
  </si>
  <si>
    <t>See A2 for summary of issues raised by stakeholders and SA Cert response</t>
  </si>
  <si>
    <t>Observations</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</si>
  <si>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</si>
  <si>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</si>
  <si>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</si>
  <si>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</si>
  <si>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</si>
  <si>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</si>
  <si>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</si>
  <si>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</si>
  <si>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ADMINISTRATIVE CONTEXT</t>
  </si>
  <si>
    <t>Context – summary of the legislative, administrative and land use contexts in which the forest management enterprise operates, including the roles of responsible government agencies, involved in aspects of forest management (eg. harvesting, monitoring , protection, health and safety, infrastructure and other uses).</t>
  </si>
  <si>
    <t>5.1.1</t>
  </si>
  <si>
    <t>TENURE</t>
  </si>
  <si>
    <t>5.2.1</t>
  </si>
  <si>
    <t>Third party tenure and use rights</t>
  </si>
  <si>
    <t>5.2.2</t>
  </si>
  <si>
    <t>Forest Owner/manager’s other activity or areas managed</t>
  </si>
  <si>
    <t>5.2.3</t>
  </si>
  <si>
    <t>Land use history and profile of adjacent lands</t>
  </si>
  <si>
    <t xml:space="preserve">SUMMARY OF FOREST MANAGEMENT </t>
  </si>
  <si>
    <t>5.3.1</t>
  </si>
  <si>
    <t xml:space="preserve">Structure of management organisation </t>
  </si>
  <si>
    <t>5.3.2</t>
  </si>
  <si>
    <t>Description of Management System</t>
  </si>
  <si>
    <t>5.3.3</t>
  </si>
  <si>
    <t>Total management area and main divisions</t>
  </si>
  <si>
    <t>5.3.4</t>
  </si>
  <si>
    <t>Forest composition and forest production</t>
  </si>
  <si>
    <t>5.3.5</t>
  </si>
  <si>
    <t>Management objectives</t>
  </si>
  <si>
    <t>5.3.6</t>
  </si>
  <si>
    <t>Silviculture and/or forest management systems</t>
  </si>
  <si>
    <t>5.3.6a</t>
  </si>
  <si>
    <t>General description</t>
  </si>
  <si>
    <t>5.3.6b</t>
  </si>
  <si>
    <t>Restocking</t>
  </si>
  <si>
    <t>5.3.7</t>
  </si>
  <si>
    <t>Principal harvesting techniques</t>
  </si>
  <si>
    <t>SUSTAINED YIELD</t>
  </si>
  <si>
    <t>5.4.1</t>
  </si>
  <si>
    <t>5.4.2</t>
  </si>
  <si>
    <t>Assumptions and sources of data on which estimates are based</t>
  </si>
  <si>
    <t>5.4.3</t>
  </si>
  <si>
    <t>Rationale for annual harvest in terms of volumes and species</t>
  </si>
  <si>
    <t>5.4.4</t>
  </si>
  <si>
    <t>5.4.5</t>
  </si>
  <si>
    <t>Current production</t>
  </si>
  <si>
    <t>Quantitative summary for each of the main commercial species/NTFP</t>
  </si>
  <si>
    <t>5.4.6</t>
  </si>
  <si>
    <t>Projected production</t>
  </si>
  <si>
    <t xml:space="preserve">ENVIRONMENT AND BIODIVERSITY </t>
  </si>
  <si>
    <t>5.5.1</t>
  </si>
  <si>
    <t>Environmental safeguards</t>
  </si>
  <si>
    <t>Summary from management plan</t>
  </si>
  <si>
    <t>5.5.2</t>
  </si>
  <si>
    <t>Management strategy for the identification and protection of rare, threatened and endangered species;</t>
  </si>
  <si>
    <t>5.5.3</t>
  </si>
  <si>
    <t>Description of High Conservation Values present</t>
  </si>
  <si>
    <t>5.5.4</t>
  </si>
  <si>
    <t>Short description. Record the quantitative data in A1.1 Pesticides</t>
  </si>
  <si>
    <t>SOCIAL AND COMMUNITY ISSUES</t>
  </si>
  <si>
    <t>SUMMARY OF MONITORING ACTIVITIES</t>
  </si>
  <si>
    <t>OTHER ACTIVITIES</t>
  </si>
  <si>
    <t>5.8.1</t>
  </si>
  <si>
    <t>Summary of non forestry activities being undertaken within the management area</t>
  </si>
  <si>
    <t>5.8.2</t>
  </si>
  <si>
    <t>Impacts</t>
  </si>
  <si>
    <t>TRACKING, TRACING AND IDENTIFICATION OF PRODUCTS</t>
  </si>
  <si>
    <t>5.9.1</t>
  </si>
  <si>
    <t>Key risk areas for mixing certified and non-certified products from the forest area</t>
  </si>
  <si>
    <t>5.9.2</t>
  </si>
  <si>
    <t>Control systems - Systems and Documents used to control material flow</t>
  </si>
  <si>
    <t>5.9.3</t>
  </si>
  <si>
    <t>Identification of certified forest products</t>
  </si>
  <si>
    <t>5.9.4</t>
  </si>
  <si>
    <t>Point at which scope of joint forest and chain of custody ends</t>
  </si>
  <si>
    <t>5.9.5</t>
  </si>
  <si>
    <t>Secondary Processing by Forest Manager</t>
  </si>
  <si>
    <t>None/Subject of separate Chain of Custody report</t>
  </si>
  <si>
    <t>MAP(S)</t>
  </si>
  <si>
    <t>Excision and partial certification</t>
  </si>
  <si>
    <t xml:space="preserve">Excision (part of the certified FMU is excised)
Partial certification (the applicant has some responsibility for other FMU's) </t>
  </si>
  <si>
    <t>See 1.4.17 Basic info for the list of area of forest owned/managed but excluded from scope of certification</t>
  </si>
  <si>
    <t>5.11.1</t>
  </si>
  <si>
    <t xml:space="preserve">FSC-POL-20-003 The excision of areas from the scope of certification
</t>
  </si>
  <si>
    <t>See issues section 3.10, and 2 Findings for documentation of any non-compliances.
OR
There are no excised areas. Policy not evaluated.</t>
  </si>
  <si>
    <t>5.11.2</t>
  </si>
  <si>
    <t xml:space="preserve">Have the other FMU's been assessed against  FSC-POL-20-002 Partial Certification of Large Ownerships? </t>
  </si>
  <si>
    <t>See evaluation under criterion 1.6 and 2 Findings for documentation of any non-compliances.
OR
There are no other forest areas owned or managed. Policy not evaluated.</t>
  </si>
  <si>
    <t>5.11.3</t>
  </si>
  <si>
    <t>Description of the controls that are in place to prevent confusion being generated as to which activities or products are certified, and which are not:</t>
  </si>
  <si>
    <t>5a</t>
  </si>
  <si>
    <t>THE GROUP</t>
  </si>
  <si>
    <t>5a.1</t>
  </si>
  <si>
    <t xml:space="preserve">Group manager/entity description </t>
  </si>
  <si>
    <t>(specify type of operation, year established, number of sites)</t>
  </si>
  <si>
    <t>5a.2</t>
  </si>
  <si>
    <t>Ownership of the land, forest and forest management enterprise</t>
  </si>
  <si>
    <t>See list of group members in Annex 7</t>
  </si>
  <si>
    <t>5a.3</t>
  </si>
  <si>
    <t>Responsibility of Group Manager</t>
  </si>
  <si>
    <t>If Ecosystem Services are within the scope clearly describe the separation of responsibilities between manager &amp; member</t>
  </si>
  <si>
    <t>5a.4</t>
  </si>
  <si>
    <t>Responsibility of Group Members</t>
  </si>
  <si>
    <t>5a.5</t>
  </si>
  <si>
    <t>System for assessment and demonstration of compliance with forest management standard</t>
  </si>
  <si>
    <t>5a.6</t>
  </si>
  <si>
    <r>
      <t>Compliance with FSC</t>
    </r>
    <r>
      <rPr>
        <b/>
        <vertAlign val="superscript"/>
        <sz val="11"/>
        <rFont val="Cambria"/>
        <family val="1"/>
      </rPr>
      <t xml:space="preserve"> </t>
    </r>
    <r>
      <rPr>
        <b/>
        <sz val="11"/>
        <rFont val="Cambria"/>
        <family val="1"/>
      </rPr>
      <t>group requirements</t>
    </r>
  </si>
  <si>
    <t>See Group standard and checklist Annex 6</t>
  </si>
  <si>
    <r>
      <t xml:space="preserve">THE FOREST - </t>
    </r>
    <r>
      <rPr>
        <b/>
        <i/>
        <sz val="11"/>
        <color indexed="12"/>
        <rFont val="Cambria"/>
        <family val="1"/>
      </rPr>
      <t>edit text in blue as appropriate and change to black text and change to black text before submitting report for review</t>
    </r>
  </si>
  <si>
    <t>GENERAL BACKGROUND ABOUT THE OPERATION</t>
  </si>
  <si>
    <t>Site 1:</t>
  </si>
  <si>
    <t>Site 2:</t>
  </si>
  <si>
    <t>Type of operation and year established</t>
  </si>
  <si>
    <t>5.1.2</t>
  </si>
  <si>
    <t>Government/Community/Private/Indigenous/Public</t>
  </si>
  <si>
    <t>Forest Owner/manager’s tenure</t>
  </si>
  <si>
    <t>State/Concession/Community/Private/Indigenous/Public/ Church</t>
  </si>
  <si>
    <t>5.2.4</t>
  </si>
  <si>
    <t>Documented system / Centralised policies and procedures</t>
  </si>
  <si>
    <t>Description of resources available: technical (ie. equipment) and human (ie no. of people /relevant training/access to expert advice). Training systems for whole group should be recorded</t>
  </si>
  <si>
    <t>general:</t>
  </si>
  <si>
    <t>a general description of the group as a whole</t>
  </si>
  <si>
    <t>specific site description</t>
  </si>
  <si>
    <t>Forest description</t>
  </si>
  <si>
    <t>5.3.4a</t>
  </si>
  <si>
    <t>Forest type</t>
  </si>
  <si>
    <t>Plantation / Semi-Natural / Mixed Plantation &amp; Semi-Natural</t>
  </si>
  <si>
    <t>5.3.4b</t>
  </si>
  <si>
    <t>Broad-leaved/ Coniferous/ Broad-leaved dominant/ Coniferous dominant</t>
  </si>
  <si>
    <t>5.3.4c</t>
  </si>
  <si>
    <t>Not applicable /Indigenous /Exotic / Mixed Indigenous and exotic</t>
  </si>
  <si>
    <t>5.3.4d</t>
  </si>
  <si>
    <t>Forest production</t>
  </si>
  <si>
    <t>x ha Production forest, 
x ha Protected forest, 
x ha managed for Non Timber Products or Services</t>
  </si>
  <si>
    <t>x ha restocked by replanting, x ha restocked by natural regeneration</t>
  </si>
  <si>
    <t>Actual historical production</t>
  </si>
  <si>
    <t xml:space="preserve">General  </t>
  </si>
  <si>
    <t>General description of the group as a whole, group systems for identifying HCVs /carrying out HCV assessment, and types of HCVs present in the group</t>
  </si>
  <si>
    <t>site specific</t>
  </si>
  <si>
    <t>List of chemical pesticides used within the forest area, summarised quantitative data on their use and reason for use</t>
  </si>
  <si>
    <t>General</t>
  </si>
  <si>
    <t>General description for Group</t>
  </si>
  <si>
    <t xml:space="preserve">FSC-POL-20-003 The excision of areas from the scope of certification
</t>
  </si>
  <si>
    <t>FSC-POL-20-002 Partial Certification of Large Ownerships</t>
  </si>
  <si>
    <t>Surveillance Assessment dates</t>
  </si>
  <si>
    <t>Estimate of person days to complete surveillance assessment</t>
  </si>
  <si>
    <t>Surveillance Assessment team</t>
  </si>
  <si>
    <t>Team members’ c.v.’s are held on file.</t>
  </si>
  <si>
    <t>6.3.1</t>
  </si>
  <si>
    <t>Assessment process</t>
  </si>
  <si>
    <t>6.4.1</t>
  </si>
  <si>
    <t>Criteria assessed at audit</t>
  </si>
  <si>
    <t>Stakeholder consultation</t>
  </si>
  <si>
    <t>Review of corrective actions</t>
  </si>
  <si>
    <t xml:space="preserve">Action taken in relation to previously issued conditions is reviewed given in Section 2 of this report. </t>
  </si>
  <si>
    <t xml:space="preserve">Main sites visited in each FMU </t>
  </si>
  <si>
    <t>6.7.1</t>
  </si>
  <si>
    <t>Records reviewed:</t>
  </si>
  <si>
    <t>a)</t>
  </si>
  <si>
    <t>Complaints received</t>
  </si>
  <si>
    <t>b)</t>
  </si>
  <si>
    <t>Number of accidents in forest work (serious / fatal) since last audit:</t>
  </si>
  <si>
    <t>c)</t>
  </si>
  <si>
    <t>List of chemical pesticides used within the forest area since the last audit, summarised quantitative data on their use (amount and area) and reason for use;</t>
  </si>
  <si>
    <t>Record the quantitative data in A1.1 Pesticides.</t>
  </si>
  <si>
    <t>d)</t>
  </si>
  <si>
    <t>Training records:</t>
  </si>
  <si>
    <t>e)</t>
  </si>
  <si>
    <t>Operational plan(s) for next 12 months:</t>
  </si>
  <si>
    <t>f)</t>
  </si>
  <si>
    <t>Inventory records:</t>
  </si>
  <si>
    <t>g)</t>
  </si>
  <si>
    <t>Harvesting records:</t>
  </si>
  <si>
    <t>h)</t>
  </si>
  <si>
    <t>Records of sales of FSC certified products:</t>
  </si>
  <si>
    <t>Tracking, tracing and identification of products</t>
  </si>
  <si>
    <t>Adaptations/Modifications to Standard(s)</t>
  </si>
  <si>
    <t>There were no changes to the standard used in the previous assessment</t>
  </si>
  <si>
    <t>Confirmation of scope</t>
  </si>
  <si>
    <t>The assessment team reviewed the current scope of the certificate in terms of FSC certified forest area and products being produced. There was no change since the previous evaluation.</t>
  </si>
  <si>
    <t>Changes to management situation</t>
  </si>
  <si>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</si>
  <si>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</si>
  <si>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t>
  </si>
  <si>
    <t>Issues arising</t>
  </si>
  <si>
    <t>Where an issue was difficult to assess or contradictory evidence was identified this is discussed in the section below as an Issue and the conclusions drawn given.</t>
  </si>
  <si>
    <t>7.3.1</t>
  </si>
  <si>
    <t>7.4.1</t>
  </si>
  <si>
    <t>7.7.1</t>
  </si>
  <si>
    <t>8.3.1</t>
  </si>
  <si>
    <t>8.4.1</t>
  </si>
  <si>
    <t>8.7.1</t>
  </si>
  <si>
    <t>9.3.1</t>
  </si>
  <si>
    <t>9.4.1</t>
  </si>
  <si>
    <t>9.7.1</t>
  </si>
  <si>
    <t>ANNEX 1 FOREST MANAGEMENT STANDARD</t>
  </si>
  <si>
    <t>Adapted Standard version:</t>
  </si>
  <si>
    <t>Region/Country:</t>
  </si>
  <si>
    <t>Adapted Standard date:</t>
  </si>
  <si>
    <t>Summary of changes since the previous audit:</t>
  </si>
  <si>
    <t>NB - this checklist should be used in conjunction with the verifiers and guidance in the SA Cert Generic Standard</t>
  </si>
  <si>
    <t>FSC-STD-50-001 V2-0 part II</t>
  </si>
  <si>
    <t>A1</t>
  </si>
  <si>
    <t>All on-product trademark designs meet FSC Trademark requirements 
e.g. label for use as log tag approved by SA Cert 5.5.18</t>
  </si>
  <si>
    <t>n/a no trademark use to date.</t>
  </si>
  <si>
    <t>FSC-STD-50-001 V2-0 part III</t>
  </si>
  <si>
    <t>A2</t>
  </si>
  <si>
    <t xml:space="preserve">All promotional trademark designs (including website, signage, sales documents, news letters etc. as used) meet FSC Trademark requirements.
</t>
  </si>
  <si>
    <t>FSC-STD-50-001 V2-0 1.5</t>
  </si>
  <si>
    <t>A3</t>
  </si>
  <si>
    <t xml:space="preserve">All  FSC trademark designs have been approved by SA Certification.
</t>
  </si>
  <si>
    <t>Guidance on grading of CARs to be issued is contained in this column</t>
  </si>
  <si>
    <t>V3-0 Pesticides Policy is available here - https://ic.fsc.org/en/document-center/id/374
List of HHP is available here - https://fsc.org/en/document-centre/documents/resource/315.2 
To view or download the approved derogations and conditions go here: https://fsc.org/en/process-page/fsc-pol-30-001-fsc-pesticides-policy 
Note: a List of HHP with newly listed pesticides highlighted in yellow was distributed with a Technical Update from SACL and is available on request.</t>
  </si>
  <si>
    <t>START HERE AND ANSWER THE QUESTIONS BELOW USING DROP-DOWN CHOICE IN COLUMN E - YES OR NO:</t>
  </si>
  <si>
    <t>FURTHER GUIDANCE DURING TRANSITION PERIOD IS CONTAINED IN RELEVANT TECHNICAL UPDATE</t>
  </si>
  <si>
    <t>Does the Certificate Holder use Pesticides?</t>
  </si>
  <si>
    <r>
      <rPr>
        <b/>
        <sz val="11"/>
        <color theme="1"/>
        <rFont val="Cambria"/>
        <family val="1"/>
        <scheme val="major"/>
      </rPr>
      <t>Any Prohibited</t>
    </r>
    <r>
      <rPr>
        <sz val="11"/>
        <rFont val="Cambria"/>
        <family val="1"/>
        <scheme val="major"/>
      </rPr>
      <t xml:space="preserve"> HHP usage beyond 1 August 2019 at time of audit?</t>
    </r>
  </si>
  <si>
    <t>Choose from drop down</t>
  </si>
  <si>
    <t>Note: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t>
  </si>
  <si>
    <t>2a</t>
  </si>
  <si>
    <r>
      <t xml:space="preserve">Does the Certificate Holder have an existing Derogation for a </t>
    </r>
    <r>
      <rPr>
        <b/>
        <sz val="11"/>
        <color theme="1"/>
        <rFont val="Cambria"/>
        <family val="1"/>
        <scheme val="major"/>
      </rPr>
      <t>Prohibited</t>
    </r>
    <r>
      <rPr>
        <sz val="11"/>
        <color theme="1"/>
        <rFont val="Cambria"/>
        <family val="1"/>
        <scheme val="major"/>
      </rPr>
      <t xml:space="preserve"> HHP?</t>
    </r>
  </si>
  <si>
    <r>
      <rPr>
        <b/>
        <sz val="11"/>
        <color theme="1"/>
        <rFont val="Cambria"/>
        <family val="1"/>
        <scheme val="major"/>
      </rPr>
      <t>Any Highly Restricted/Restricted</t>
    </r>
    <r>
      <rPr>
        <sz val="11"/>
        <rFont val="Cambria"/>
        <family val="1"/>
        <scheme val="major"/>
      </rPr>
      <t xml:space="preserve"> HHP usage beyond 1 August 2019 at time of audit?</t>
    </r>
  </si>
  <si>
    <t>3a</t>
  </si>
  <si>
    <r>
      <t xml:space="preserve">Is the </t>
    </r>
    <r>
      <rPr>
        <b/>
        <sz val="11"/>
        <color theme="1"/>
        <rFont val="Cambria"/>
        <family val="1"/>
        <scheme val="major"/>
      </rPr>
      <t>Highly Restricted or Restricted</t>
    </r>
    <r>
      <rPr>
        <sz val="11"/>
        <color theme="1"/>
        <rFont val="Cambria"/>
        <family val="1"/>
        <scheme val="major"/>
      </rPr>
      <t xml:space="preserve"> HHP newly listed?</t>
    </r>
  </si>
  <si>
    <t xml:space="preserve">Note: For Restricted/Highly Restricted, existing approved derogations and their conditions will remain valid until their expiry date or until national HHP indicators become effective and replace the derogations. </t>
  </si>
  <si>
    <t>3b</t>
  </si>
  <si>
    <r>
      <t xml:space="preserve">Does the Certificate Holder have an existing Derogation for a </t>
    </r>
    <r>
      <rPr>
        <b/>
        <sz val="11"/>
        <color theme="1"/>
        <rFont val="Cambria"/>
        <family val="1"/>
        <scheme val="major"/>
      </rPr>
      <t>Highly Restricted or Restricted</t>
    </r>
    <r>
      <rPr>
        <sz val="11"/>
        <color theme="1"/>
        <rFont val="Cambria"/>
        <family val="1"/>
        <scheme val="major"/>
      </rPr>
      <t xml:space="preserve"> HHP on the old list?</t>
    </r>
  </si>
  <si>
    <t xml:space="preserve">Note:  A1.1.5 &amp; A1.1.6 must be completed for ANY pesticide use.  In the transition year for use of unlisted pesticides or newly listed Restricted/Highly Restricted pesticides, Observations only will be issued.  </t>
  </si>
  <si>
    <t>WHEN QUESTIONS ABOVE ANSWERED, FOLLOW THE INSTRUCTIONS ON COMPLETING THE SECTIONS BELOW AS APPLICABLE - A1.1.1, A1.1.2, A1.1.3, A1.1.4, A1.1.5, A1.1.6</t>
  </si>
  <si>
    <t xml:space="preserve">FSC Ref - FSC-POL-30-001 v3. </t>
  </si>
  <si>
    <t>SA Ref</t>
  </si>
  <si>
    <t>Requirement</t>
  </si>
  <si>
    <t>Complies Y/N</t>
  </si>
  <si>
    <t xml:space="preserve">For Prohibited, existing approved derogations and their conditions remain valid until the 31st December 2020. Until that date, the CH may continue using the FSC prohibited HHP, provided that the derogation conditions are fulfilled. After 31st December 2020 the prohibited pesticides can only be used in emergency situations, or by government order. For Restricted/Highly Restricted, existing approved derogations and their conditions will remain valid until their expiry date or until national HHP indicators become effective and replace the derogations. </t>
  </si>
  <si>
    <t>A1.1.1</t>
  </si>
  <si>
    <r>
      <t xml:space="preserve">USE OF PROHIBITED, HIGHLY RESTRICTED or RESTRICTED HHPs </t>
    </r>
    <r>
      <rPr>
        <b/>
        <sz val="11"/>
        <color rgb="FFFF0000"/>
        <rFont val="Cambria"/>
        <family val="1"/>
        <scheme val="major"/>
      </rPr>
      <t>-USE UNDER DEROGATIONS</t>
    </r>
    <r>
      <rPr>
        <b/>
        <sz val="11"/>
        <color theme="1"/>
        <rFont val="Cambria"/>
        <family val="1"/>
        <scheme val="major"/>
      </rPr>
      <t xml:space="preserve"> </t>
    </r>
    <r>
      <rPr>
        <b/>
        <sz val="11"/>
        <color rgb="FFFF0000"/>
        <rFont val="Cambria"/>
        <family val="1"/>
        <scheme val="major"/>
      </rPr>
      <t>ONLY</t>
    </r>
  </si>
  <si>
    <r>
      <t xml:space="preserve">If </t>
    </r>
    <r>
      <rPr>
        <b/>
        <sz val="9"/>
        <rFont val="Cambria"/>
        <family val="1"/>
        <scheme val="major"/>
      </rPr>
      <t>NO,</t>
    </r>
    <r>
      <rPr>
        <sz val="9"/>
        <rFont val="Cambria"/>
        <family val="1"/>
        <scheme val="major"/>
      </rPr>
      <t xml:space="preserve"> state N/A and progress to sections below.  
If</t>
    </r>
    <r>
      <rPr>
        <b/>
        <sz val="9"/>
        <rFont val="Cambria"/>
        <family val="1"/>
        <scheme val="major"/>
      </rPr>
      <t xml:space="preserve"> YES,</t>
    </r>
    <r>
      <rPr>
        <sz val="9"/>
        <rFont val="Cambria"/>
        <family val="1"/>
        <scheme val="major"/>
      </rPr>
      <t xml:space="preserve"> complete this section for all pesticides used under derogation, and remember to insert the relevant derogation checklist (RT-FM-002 or 003 amended) for the pesticide used and insert in report.  Note that derogations are time-limited</t>
    </r>
  </si>
  <si>
    <t>1.1.1.1</t>
  </si>
  <si>
    <t xml:space="preserve">Does the Company have existing derogation(s) to use a Prohibited/Highly Restricted/Restricted HHP? </t>
  </si>
  <si>
    <t>Hide / Add rows as necessary</t>
  </si>
  <si>
    <t>1.1.1.2</t>
  </si>
  <si>
    <t>Pesticide Name and Active Ingredients</t>
  </si>
  <si>
    <t>1.1.1.3</t>
  </si>
  <si>
    <t>Quantity Used (state units)</t>
  </si>
  <si>
    <t>1.1.1.4</t>
  </si>
  <si>
    <t>Forest Area</t>
  </si>
  <si>
    <t>1.1.1.5</t>
  </si>
  <si>
    <t>Reason for Use</t>
  </si>
  <si>
    <t>Remember to attach the derogation checklist to the report</t>
  </si>
  <si>
    <t>1.1.1.6</t>
  </si>
  <si>
    <t>Has the Company fulfilled the requirements of the Derogation?</t>
  </si>
  <si>
    <t>1.1.1.7</t>
  </si>
  <si>
    <t>Record Expiry Date of Derogation</t>
  </si>
  <si>
    <t>Hide/Add rows as necessary</t>
  </si>
  <si>
    <t>1.1.1.8</t>
  </si>
  <si>
    <t>1.1.1.9</t>
  </si>
  <si>
    <t>1.1.1.10</t>
  </si>
  <si>
    <t>Forest Area of use</t>
  </si>
  <si>
    <t>1.1.1.11</t>
  </si>
  <si>
    <t>1.1.1.12</t>
  </si>
  <si>
    <t>1.1.1.13</t>
  </si>
  <si>
    <t>A1.1.2</t>
  </si>
  <si>
    <r>
      <t xml:space="preserve">PROHIBITED HHP </t>
    </r>
    <r>
      <rPr>
        <b/>
        <sz val="11"/>
        <color rgb="FFFF0000"/>
        <rFont val="Cambria"/>
        <family val="1"/>
        <scheme val="major"/>
      </rPr>
      <t>WITHOUT A DEROGATION</t>
    </r>
  </si>
  <si>
    <r>
      <t xml:space="preserve">N/A if no use.  If N, and not under emergency situation or government order, result is </t>
    </r>
    <r>
      <rPr>
        <b/>
        <sz val="11"/>
        <color rgb="FFFF0000"/>
        <rFont val="Cambria"/>
        <family val="1"/>
        <scheme val="major"/>
      </rPr>
      <t xml:space="preserve">Major CAR, or Suspension of certificate if can be proven that intentional </t>
    </r>
  </si>
  <si>
    <t>4.2.11</t>
  </si>
  <si>
    <t>Has the Company used a Prohibited pesticide without a valid derogation in place? If Emergency or Government Order see A.1.1.3.</t>
  </si>
  <si>
    <t>FSC prohibited HHPs shall not be used unless in emergency situations or by governmental orders.
In case of emergency situations or governmental orders, the CH shall:
• conform with Annex 3 of the revised Policy ‘Procedure for the
exceptional use of FSC prohibited HHPs’, and
• incorporate to the ESRA the requirements from the most recent
published draft of the HHP-IGI (not applicable until a draft of the
HHP-IGIs has been published and FSC has provided additional information).</t>
  </si>
  <si>
    <t>A1.1.3</t>
  </si>
  <si>
    <r>
      <t xml:space="preserve">PROHIBITED HHP Used </t>
    </r>
    <r>
      <rPr>
        <b/>
        <sz val="11"/>
        <color rgb="FFFF0000"/>
        <rFont val="Cambria"/>
        <family val="1"/>
        <scheme val="major"/>
      </rPr>
      <t>Under Emergency Situations or Government Order</t>
    </r>
  </si>
  <si>
    <r>
      <t xml:space="preserve">N/A if no use.  If no derogation, and not under emergency situation or government order, result is Major CAR, or Suspension of certificate if can be proven that intentional </t>
    </r>
    <r>
      <rPr>
        <sz val="11"/>
        <rFont val="Cambria"/>
        <family val="1"/>
        <scheme val="major"/>
      </rPr>
      <t xml:space="preserve">  
If Y, complete below</t>
    </r>
  </si>
  <si>
    <t>1.1.3.1</t>
  </si>
  <si>
    <t xml:space="preserve">Is the Company using a Prohibited HHP under an Emergency situation or Government Order? </t>
  </si>
  <si>
    <t>1.1.3.2</t>
  </si>
  <si>
    <t>1.1.3.3</t>
  </si>
  <si>
    <t>Justification for Use and Evidence</t>
  </si>
  <si>
    <t>1.1.3.4</t>
  </si>
  <si>
    <t>1.1.3.5</t>
  </si>
  <si>
    <r>
      <rPr>
        <b/>
        <sz val="9"/>
        <color rgb="FFFF0000"/>
        <rFont val="Cambria"/>
        <family val="1"/>
        <scheme val="major"/>
      </rPr>
      <t>NOTE non-compliance with any of these points leads to a MAJOR CAR</t>
    </r>
    <r>
      <rPr>
        <sz val="9"/>
        <color theme="1"/>
        <rFont val="Cambria"/>
        <family val="1"/>
        <scheme val="major"/>
      </rPr>
      <t xml:space="preserve">
Ref Annex 3 of FSC-POL-30-001 and INT-POL-30-001_07 gives detail of compliance requirements - available on page 12 of https://ic.fsc.org/en/document-center/id/110
</t>
    </r>
  </si>
  <si>
    <t>Annex 3, pt.1</t>
  </si>
  <si>
    <t>1.1.3.6</t>
  </si>
  <si>
    <t>Has the Company provided a written notification to SACL that includes:
a) The intent to use a FSC prohibited HHP
b) A rationale for its use?</t>
  </si>
  <si>
    <t>Annex 3, pt.2</t>
  </si>
  <si>
    <t>1.1.3.7</t>
  </si>
  <si>
    <t>Has the Company submitted to SACL within thirty (30) days of starting the use:
a) A rationale for the need to use the FSC prohibited HHP,
b) A site specific environmental and social risk assessment (ESRA)
c) Control measures for identified risks,
d) Training and monitoring in place to prevent, minimize and mitigate impacts and
e) A description of the review processes of c) and d)?</t>
  </si>
  <si>
    <t>Annex 3, pt 5</t>
  </si>
  <si>
    <t>1.1.3.8</t>
  </si>
  <si>
    <t>a comparative ESRA shall be completed and
demonstrate that the pest or disease problem cannot feasibly be controlled by
a less hazardous alternative.</t>
  </si>
  <si>
    <t>This is only applicable once the indicators become available, otherwise N/A</t>
  </si>
  <si>
    <t>Annex 3, pt 3</t>
  </si>
  <si>
    <t>1.1.3.9</t>
  </si>
  <si>
    <t>Where applicable, have ESRA requirements from HHP-IGI been incorporated?</t>
  </si>
  <si>
    <t>Before using a FSC highly restricted HHP or FSC restricted HHPs, the CH shall:
• conduct an environmental and social risk assessment (ESRA)
conforming with the requirements of the ESRA framework for
Organizations in the revised Policy (clause 4.12).
• incorporate to their ESRA the conditions from the most recent
derogation approved in the country for that chemical pesticide, if
there is one.
• Conform with the requirements from the most recent published
draft of the HHP-IGI (not applicable until a draft of the HHP-IGIs
has been published and FSC provides additional information).</t>
  </si>
  <si>
    <t>A1.1.4</t>
  </si>
  <si>
    <t>Use of Restricted or Highly Restricted HHPs without Derogation</t>
  </si>
  <si>
    <r>
      <rPr>
        <b/>
        <sz val="9"/>
        <color theme="1"/>
        <rFont val="Cambria"/>
        <family val="1"/>
        <scheme val="major"/>
      </rPr>
      <t>IF NO USAGE</t>
    </r>
    <r>
      <rPr>
        <sz val="9"/>
        <color theme="1"/>
        <rFont val="Cambria"/>
        <family val="1"/>
        <scheme val="major"/>
      </rPr>
      <t xml:space="preserve"> STATE NO HERE,
</t>
    </r>
    <r>
      <rPr>
        <b/>
        <sz val="9"/>
        <color theme="1"/>
        <rFont val="Cambria"/>
        <family val="1"/>
        <scheme val="major"/>
      </rPr>
      <t>IF YES</t>
    </r>
    <r>
      <rPr>
        <sz val="9"/>
        <color theme="1"/>
        <rFont val="Cambria"/>
        <family val="1"/>
        <scheme val="major"/>
      </rPr>
      <t xml:space="preserve">, COMPLETE INFORMATION BELOW - For each HHP pesticide used complete the cells below, hide/copy more rows as needed. 
- </t>
    </r>
    <r>
      <rPr>
        <b/>
        <sz val="9"/>
        <color theme="1"/>
        <rFont val="Cambria"/>
        <family val="1"/>
        <scheme val="major"/>
      </rPr>
      <t>If Newly listed (and audit is before December 31st 2020)</t>
    </r>
    <r>
      <rPr>
        <sz val="9"/>
        <color theme="1"/>
        <rFont val="Cambria"/>
        <family val="1"/>
        <scheme val="major"/>
      </rPr>
      <t>, issue an</t>
    </r>
    <r>
      <rPr>
        <b/>
        <sz val="9"/>
        <color theme="1"/>
        <rFont val="Cambria"/>
        <family val="1"/>
        <scheme val="major"/>
      </rPr>
      <t xml:space="preserve"> Observation</t>
    </r>
    <r>
      <rPr>
        <sz val="9"/>
        <color theme="1"/>
        <rFont val="Cambria"/>
        <family val="1"/>
        <scheme val="major"/>
      </rPr>
      <t xml:space="preserve"> to comply with requirements of Pesticides Policy, including ESRA, by December 31st, 2020.
- If </t>
    </r>
    <r>
      <rPr>
        <b/>
        <u/>
        <sz val="9"/>
        <color theme="1"/>
        <rFont val="Cambria"/>
        <family val="1"/>
        <scheme val="major"/>
      </rPr>
      <t>NOT Newly listed</t>
    </r>
    <r>
      <rPr>
        <sz val="9"/>
        <color theme="1"/>
        <rFont val="Cambria"/>
        <family val="1"/>
        <scheme val="major"/>
      </rPr>
      <t xml:space="preserve"> (and audit is before December 31st 2020), issue a </t>
    </r>
    <r>
      <rPr>
        <b/>
        <sz val="9"/>
        <color theme="1"/>
        <rFont val="Cambria"/>
        <family val="1"/>
        <scheme val="major"/>
      </rPr>
      <t>Major CAR</t>
    </r>
    <r>
      <rPr>
        <sz val="9"/>
        <color theme="1"/>
        <rFont val="Cambria"/>
        <family val="1"/>
        <scheme val="major"/>
      </rPr>
      <t xml:space="preserve"> to comply with the requirements of Pesticides Policy, including ESRA.
- </t>
    </r>
    <r>
      <rPr>
        <b/>
        <sz val="9"/>
        <color theme="1"/>
        <rFont val="Cambria"/>
        <family val="1"/>
        <scheme val="major"/>
      </rPr>
      <t>After December 31st 2020</t>
    </r>
    <r>
      <rPr>
        <sz val="9"/>
        <color theme="1"/>
        <rFont val="Cambria"/>
        <family val="1"/>
        <scheme val="major"/>
      </rPr>
      <t>, issue Minor / Major CARs as necessary.</t>
    </r>
  </si>
  <si>
    <t>1.1.4.1</t>
  </si>
  <si>
    <t xml:space="preserve">Is there use of a Highly Restricted or Restricted HHP? </t>
  </si>
  <si>
    <t>Forest area of use</t>
  </si>
  <si>
    <t>Which List(s) does this feature on?</t>
  </si>
  <si>
    <t>A1.1.5</t>
  </si>
  <si>
    <t xml:space="preserve">Use of Other Pesticides - Full Compliance from 31st December 2020 only - see note below.
Note that for any non-conformance relating to the ESRA within the transition period raise only one Observation,
 which says “The Company should ensure compliance with all relevant elements of 
the FSC Pesticides policy FSC-POL-30-001 v3 by the 31st December 2020” </t>
  </si>
  <si>
    <t>From 31st December 2020, before using other chemical pesticides, the CH
shall:
• conduct an environmental and social risk assessment (ESRA)
conforming with the requirements of the ESRA framework for
Organizations in the revised Policy (clause 4.12).</t>
  </si>
  <si>
    <t>From 31 December 2020, has an ESRA been completed for pesticides not on the lists?</t>
  </si>
  <si>
    <r>
      <t xml:space="preserve">If a </t>
    </r>
    <r>
      <rPr>
        <b/>
        <sz val="9"/>
        <color theme="1"/>
        <rFont val="Cambria"/>
        <family val="1"/>
        <scheme val="major"/>
      </rPr>
      <t>Prohibited HHP</t>
    </r>
    <r>
      <rPr>
        <sz val="9"/>
        <color theme="1"/>
        <rFont val="Cambria"/>
        <family val="1"/>
        <scheme val="major"/>
      </rPr>
      <t xml:space="preserve"> is used, a Major CAR will be issued , or suspension (if intentional) of certificate, unless under emergency situation or government order
If a </t>
    </r>
    <r>
      <rPr>
        <b/>
        <sz val="9"/>
        <color theme="1"/>
        <rFont val="Cambria"/>
        <family val="1"/>
        <scheme val="major"/>
      </rPr>
      <t>previously listed Restricted/Highly Restricted HHP</t>
    </r>
    <r>
      <rPr>
        <sz val="9"/>
        <color theme="1"/>
        <rFont val="Cambria"/>
        <family val="1"/>
        <scheme val="major"/>
      </rPr>
      <t xml:space="preserve"> is used without derogation, any non-conformance relating to the ESRA within the transition period will result in a Major CAR (no ESRA, or ESRA incomplete).  
If a </t>
    </r>
    <r>
      <rPr>
        <b/>
        <sz val="9"/>
        <color theme="1"/>
        <rFont val="Cambria"/>
        <family val="1"/>
        <scheme val="major"/>
      </rPr>
      <t>NEWLY listed Restricted/Highly Restricted HHP</t>
    </r>
    <r>
      <rPr>
        <sz val="9"/>
        <color theme="1"/>
        <rFont val="Cambria"/>
        <family val="1"/>
        <scheme val="major"/>
      </rPr>
      <t xml:space="preserve"> is used </t>
    </r>
    <r>
      <rPr>
        <b/>
        <sz val="9"/>
        <color theme="1"/>
        <rFont val="Cambria"/>
        <family val="1"/>
        <scheme val="major"/>
      </rPr>
      <t>WITHIN THE TRANSITION PERIOD</t>
    </r>
    <r>
      <rPr>
        <sz val="9"/>
        <color theme="1"/>
        <rFont val="Cambria"/>
        <family val="1"/>
        <scheme val="major"/>
      </rPr>
      <t xml:space="preserve"> raise only one Observation which says “The Company should ensure compliance with all relevant elements of the FSC Pesticides policy FSC-POL-30-001 v3 by the 31st December 2020”. 
If a </t>
    </r>
    <r>
      <rPr>
        <b/>
        <sz val="9"/>
        <color theme="1"/>
        <rFont val="Cambria"/>
        <family val="1"/>
        <scheme val="major"/>
      </rPr>
      <t>ANY listed Restricted/Highly Restricted HHP or non-listed pesticide</t>
    </r>
    <r>
      <rPr>
        <sz val="9"/>
        <color theme="1"/>
        <rFont val="Cambria"/>
        <family val="1"/>
        <scheme val="major"/>
      </rPr>
      <t xml:space="preserve"> is used </t>
    </r>
    <r>
      <rPr>
        <b/>
        <sz val="9"/>
        <color theme="1"/>
        <rFont val="Cambria"/>
        <family val="1"/>
        <scheme val="major"/>
      </rPr>
      <t>AFTER 31st December 2020</t>
    </r>
    <r>
      <rPr>
        <sz val="9"/>
        <color theme="1"/>
        <rFont val="Cambria"/>
        <family val="1"/>
        <scheme val="major"/>
      </rPr>
      <t>, any non-conformance to the ESRA will result in a CAR (Minor or Major depending on severity of non-compliance). CARs to be raised at indicator level</t>
    </r>
  </si>
  <si>
    <t>A1.1.6</t>
  </si>
  <si>
    <r>
      <t xml:space="preserve">Use of ALL Pesticides - Quality Management System
For all Pesticide Use recorded above, complete the following section on QMS requirements.
</t>
    </r>
    <r>
      <rPr>
        <b/>
        <sz val="11"/>
        <color rgb="FFFF0000"/>
        <rFont val="Cambria"/>
        <family val="1"/>
        <scheme val="major"/>
      </rPr>
      <t>1) FSC considers the risk associated with using FSC prohibited HHPs 
to be unacceptable due to their high toxicity, even at low exposure.
2) Where multiple pesticides are used (and therefore multiple ESRAs), 
Auditor to complete detail in comments section at indicator level 
e.g. 6 pesticides - compliant, for pesticides x and y non-compliant, ESRA does not include information.</t>
    </r>
    <r>
      <rPr>
        <b/>
        <sz val="11"/>
        <color theme="1"/>
        <rFont val="Cambria"/>
        <family val="1"/>
        <scheme val="major"/>
      </rPr>
      <t xml:space="preserve">
</t>
    </r>
  </si>
  <si>
    <t>Page 39 of FSC-POL-30-001 V3-0 gives the guidance on the use of the FSC ESRA Template and the minimum ESRA requirements</t>
  </si>
  <si>
    <t>FSC-POL-30-001 V3-0 Para 4.12 part 1</t>
  </si>
  <si>
    <t>1.1.6.1</t>
  </si>
  <si>
    <t>Does the Company give preference, as a matter of principle, to:
1. non-chemical methods over chemical pesticides,
2. chemical pesticides not listed in the FSC lists of HHPs over those listed
in the FSC lists of HHPs, and
3. FSC restricted HHPs over FSC highly restricted HHPs?</t>
  </si>
  <si>
    <t>For questions 1.1.6.2 to 1.1.6.10, if easier, create an additional row for each pesticide/ESRA where a Certificate Holder has multiple ESRAs/Pesticides.</t>
  </si>
  <si>
    <t>4.12, part 2 and 4</t>
  </si>
  <si>
    <t>1.1.6.2</t>
  </si>
  <si>
    <t>Has the Company undertaken a comparative ESRA(s) according to scale, intensity and risk (SIR) as part of its integrated pest management to identify the lowest risk option, the conditions for pesticide use and the generic mitigation and monitoring measures to minimize the risks?</t>
  </si>
  <si>
    <t xml:space="preserve">1- identified hazards - Acute Toxicity, Chronic Toxicity, Environmental Toxicity
2 -Exposure Characterisation
3 - Exposure elements - Soil, Water, Atmosphere, non-target spp, NTFPs, HCVs, Landscape, Ecosystem services.  Social values - Health, Water, Food, infrastructure, economic viability, welfare, rights. 
4 -Local Exposure variables: Formulation, Mixture of active ingredients, Concentration, Dose, Frequency and interval of application, Scale of treatment area, Method of application, Application system and equipment, Number of previous applications, Metabolites, Capacity and skills of workers, Personal protective equipment, Emergency related equipment, Site conditions, Predicted weather and climatic conditions,  Spray drift, Waste management systems, Information available to neighbours about pesticide application </t>
  </si>
  <si>
    <t>4.12, part 3</t>
  </si>
  <si>
    <t>1.1.6.3</t>
  </si>
  <si>
    <t>Does the ESRA(s) include the minimum list of types of hazards, exposure elements and exposure variables described in Annex 2 of the Policy? (see guidance left)</t>
  </si>
  <si>
    <t>4.12, part 6</t>
  </si>
  <si>
    <t>1.1.6.4</t>
  </si>
  <si>
    <t>Has the Company incorporated the results of their ESRA(s) to site operational plans, to identify site-specific risks and adapt the generic mitigation and monitoring measures previously identified in the IPM ESRA(s)?</t>
  </si>
  <si>
    <t>FSC-POL-30-001 V3-0 Para 4.12 parts 2 to 5</t>
  </si>
  <si>
    <t>1.1.6.5</t>
  </si>
  <si>
    <t>Has the Company incorporated to their ESRA(s) the conditions from the more recent derogation approved in the country for that chemical pesticide, if there is one?</t>
  </si>
  <si>
    <t>only applicable once pesticides requirements have been incorporated into the draft IGIs/ National Standard.
The CH shall review the most recent draft of the IGIs for the use of HHPs published by FSC International, specifically the draft IGIs for all HHPs and draft IGIs applicable to specific hazard groups, to identify aspects applicable to the HHP they intend to use, and, if relevant, bring these aspects into their ESRA.
It is not mandatory for the CH to conform with these draft indicators or the associated instructions for standard developers. However, the CH is required to
review the draft IGIs and use them as guidance for their ESRA.
For example, in some contexts the CH may find that the draft IGIs on biomonitoring provide useful guidance on how they could approach monitoring
of exposure and any human health impacts, but in other contexts, particularly where there are already robust systems in place to mitigate risks of pesticide
use, the CH may be able to identify equally or more effective approaches to monitoring.</t>
  </si>
  <si>
    <t>1.1.6.6</t>
  </si>
  <si>
    <t>Has the Company incorporated to the ESRA(s), the requirements from the most recent published draft of the IGI?</t>
  </si>
  <si>
    <t>http://pesticides.fsc.org/strategy-database</t>
  </si>
  <si>
    <t>FSC-POL-30-001 V3-0 Para 4.12 part 8</t>
  </si>
  <si>
    <t>1.1.6.7</t>
  </si>
  <si>
    <t>Has the Company consulted the online FSC database for information exchange on alternatives and monitoring procedures?</t>
  </si>
  <si>
    <t>1.1.6.8</t>
  </si>
  <si>
    <t>Has the Company selected the option that demonstrates least social and environmental damages, more effectiveness and equal or greater social and environmental benefits?</t>
  </si>
  <si>
    <t>FSC-POL-30-001 V3-0 Para 4.12 part 6</t>
  </si>
  <si>
    <t>1.1.6.9</t>
  </si>
  <si>
    <t>Before applying any chemical pesticide, has the Company incorporated the results of their ESRA(s) to site operational plans, to identify site-specific risks and adapt the generic mitigation and monitoring measures previously identified in the IPM ESRA(s)?</t>
  </si>
  <si>
    <t>FSC-POL-30-001 V3-0 Para 4.12 part 7</t>
  </si>
  <si>
    <t>1.1.6.10</t>
  </si>
  <si>
    <t>Has the Company Made the ESRA(s) and incorporation to the operational plans available to affected stakeholders upon request?</t>
  </si>
  <si>
    <t>FSC-POL-30-001 V3-0 Para 4.12 part 9</t>
  </si>
  <si>
    <t>1.1.6.11</t>
  </si>
  <si>
    <t>Does the Company have programmes in place, according to SIR, to research, identify and test alternatives to replace FSC highly restricted HHPs and restricted HHPs with less hazardous alternatives. Programmes shall have clear actions, timelines, targets and resources allocated?</t>
  </si>
  <si>
    <t>FSC-POL-30-001 V3-0 Para 4.12 part 10</t>
  </si>
  <si>
    <t>1.1.6.12</t>
  </si>
  <si>
    <t>Has the Company engaged with stakeholders in conformance with the requirements in the applicable National Forest Stewardship Standard or Interim National Standard when conducting ESRA(s)?</t>
  </si>
  <si>
    <t>FSC-POL-30-001 V3-0 Para 4.12 part 12</t>
  </si>
  <si>
    <t>1.1.6.13</t>
  </si>
  <si>
    <t>Has the Company Informed third-party processing plants located in the spatial area of the MU and third-party nursery suppliers of the list of FSC prohibited chemical pesticides, encouraging them to avoid these pesticides in their processes and in the production of seedlings and other materials entering the management unit?</t>
  </si>
  <si>
    <t>FSC-POL-30-001 V3-0 Para 4.12 part 13</t>
  </si>
  <si>
    <t>1.1.6.14</t>
  </si>
  <si>
    <t>Has the Company requested the list of FSC prohibited chemical pesticides used by processing plants and nurseries suppliers described in clause 4.12.12 above?</t>
  </si>
  <si>
    <t>FSC-POL-30-001 V3-0 Para 6.1</t>
  </si>
  <si>
    <t>1.1.6.15</t>
  </si>
  <si>
    <t>Has the Company maintained records of chemical pesticide usage, including:
• Trade name,
• Active ingredient,
• Quantity of active ingredient used,
• Period of use,
• Number and frequency of applications,
• Location and area of use and
• Reason for use?</t>
  </si>
  <si>
    <t>FSC-POL-30-001 V3-0 Para 5.1.1</t>
  </si>
  <si>
    <t>1.1.6.16</t>
  </si>
  <si>
    <t>Has the Company prioritized risk prevention and mitigation over damage repair and
compensation?</t>
  </si>
  <si>
    <t>FSC-POL-30-001 V3-0 Para 5.1.2</t>
  </si>
  <si>
    <t>1.1.6.17</t>
  </si>
  <si>
    <t>Where applicable, has the Company repaired damages according to their magnitude, in consistency with Criterion 6.3 of FSC-STD-01-001 FSC Principles and Criteria V5-2, regarding environmental damage and Criterion 2.6 regarding occupational injuries?</t>
  </si>
  <si>
    <t>FSC-POL-30-001 V3-0 Paras 5.1.3 and 5.1.4</t>
  </si>
  <si>
    <t>1.1.6.18</t>
  </si>
  <si>
    <t>Has the Company, where applicable, provided fair compensation when reparation is not possible; and developed mechanisms for resolving grievances and for providing fair compensation to workers and local communities, consistent with Criterion 2.6 and Criterion 4.6 of FSC-STD-01-001 FSC Principles and Criteria V5-2?</t>
  </si>
  <si>
    <r>
      <t xml:space="preserve">ANNEX 1.2 Intact Forest Landscapes Checklist - for evaluation of Advice-20-007-018 
</t>
    </r>
    <r>
      <rPr>
        <b/>
        <i/>
        <sz val="10"/>
        <rFont val="Cambria"/>
        <family val="1"/>
        <scheme val="major"/>
      </rPr>
      <t xml:space="preserve">
NOTE: This Advice Note will expire in each country once the National Forest Stewardship Standard or Interim National Standard becomes effective with IFL indicators.</t>
    </r>
  </si>
  <si>
    <t>A. Is the forest in any of the following Regions/Countries? IF YES CONTINUE TO B.</t>
  </si>
  <si>
    <t>Countries where Intact Forest Landscapes exist according to Global Forest Watch maps: Angola, Argentina, Australia, Belize, Bhutan, Bolivia, Brazil, Brunei, Cambodia, Cameroon, Canada, Central African Republic, Chile, China, Colombia, Congo DRC, Costa Rica, Cote d'Ivoire, Dominican Rep, Ecuador, Equatorial Guinea, Ethiopia, Finland, French Guiana, Gabon, Georgia, Guatemala, Guyana, Honduras, India, Indonesia, Japan, Kazakhstan, Laos, Liberia, Madagascar, Malaysia, Mexico, Mongolia, Myanmar, New Zealand, Nicaragua, Nigeria, Norway, Panama, Papua N Guinea, Paraguay, Peru, Philippines, Repl. Congo, Russia, Solomon Islands, Suriname, Sweden, Tanzania, Thailand, Uganda, United States, Venezuela and Vietnam.</t>
  </si>
  <si>
    <t>B. Region/Country in scope of certificate:</t>
  </si>
  <si>
    <t>C. Applicable Standard &amp; effective date:</t>
  </si>
  <si>
    <t>D. Does the applicable standard include IFL indicators (based on IGI v2.0 or later)? IF YES MOVE TO THE APPLICABLE STD CHECKLIST, IF NO CONTINUE ON THIS SHEET.</t>
  </si>
  <si>
    <t>E. Has the CH conducted an analysis to determine presense/absence of IFL in the MU/s? GIVE DETAILS AT 1.3 BELOW.</t>
  </si>
  <si>
    <t>F. Is there any IFL found within the MU's? Give details.</t>
  </si>
  <si>
    <t>G. Any other relevant information:</t>
  </si>
  <si>
    <r>
      <t xml:space="preserve">H. Validation of IFL map (only relevant if 1.1, 1.2, 1.3 </t>
    </r>
    <r>
      <rPr>
        <b/>
        <u/>
        <sz val="11"/>
        <rFont val="Cambria"/>
        <family val="1"/>
        <scheme val="major"/>
      </rPr>
      <t>and</t>
    </r>
    <r>
      <rPr>
        <b/>
        <sz val="11"/>
        <rFont val="Cambria"/>
        <family val="1"/>
        <scheme val="major"/>
      </rPr>
      <t xml:space="preserve"> 1.4 have been met below):</t>
    </r>
  </si>
  <si>
    <t>NB - this checklist should be used in conjunction with the evaluation of Principle 9 and any CARs shall be raised against the advice note and the relevant criteria in P9 - see column A.</t>
  </si>
  <si>
    <t xml:space="preserve">1. Forest Management operations, including harvesting and road building may proceed in IFLs, if they:
</t>
  </si>
  <si>
    <t>CAR</t>
  </si>
  <si>
    <t>Advice-20-007-018 1.1 &amp; FSC criterion 9.3</t>
  </si>
  <si>
    <t>1.1. Forest Management operations, including harvesting and road building may proceed in IFLs, if they do not impact more than 20% of Intact Forest Landscapes within the Management Unit (MU), and</t>
  </si>
  <si>
    <t>Raise CAR under FSC criterion 9.3</t>
  </si>
  <si>
    <t>Advice-20-007-018 1.2 &amp; FSC criterion 9.3</t>
  </si>
  <si>
    <t xml:space="preserve">1.2. Forest Management operations, including harvesting and road building may proceed in IFLs, if they do not reduce any IFLs below the 50,000 ha threshold in the landscape.
NOTE: FSC is developing further instructions on road building in IFLs.
</t>
  </si>
  <si>
    <t>Advice-20-007-018 1.3 &amp; FSC criterion 9.1</t>
  </si>
  <si>
    <t>1.3. Global Forest Watch IFL maps www.globalforestwatch.org, or a more recent IFL inventory using the same methodology*, such as Global Forest Watch Canada, shall be used in all regions as a
baseline. Describe the method used to determine presence/absence of IFL in the MU.</t>
  </si>
  <si>
    <t>Raise CAR under FSC criterion 9.1</t>
  </si>
  <si>
    <t>*FSC INT-DIR-20-007_17 clarifies what is meant by "same methodology":
Certificate holders are expected to use the best available remote sensing data validated by ground truthing, when they have technical and financial resources to do so. However, certificate holders may update the IFL boundaries using also other forms of best available information, such as historical harvesting documentation combined with sales invoices, maps and external data provided by independent organizations, scientists and experts.
Presence of IFL can be assessed based on Section 3.2 in FSC-GUI-30-010, which states:
“Areas with evidence of certain types of human influence are considered disturbed and consequently not eligible for inclusion in an IFL, including:
• Timber production areas, agricultural lands and human settlements with a buffer zone of 1 km;
• Primary and secondary forest roads and skid trails, with a buffer zone of 1 km on either side;
• Areas, where industrial activities occurred during the last 30-70 years, such as logging, mining, oil and gas exploration and extraction, peat extraction, etc.
Areas with evidence of low-intensity and old disturbances are treated as subject to "background" influence and are eligible for inclusion in an IFL. Sources of background influence include local shifting cultivation activities, diffuse grazing by domestic animals, low-intensity selective logging for non-commercial purposes, and hunting.’’
NOTE: The definition for IFL given in http://www.intactforests.org/concept.html differs from the FSC IFL guide. The difference originates from the terms “ low-intensity selective logging’’ and “unpaved trails’’ which needed further clarification to be understood correctly.
These two terms were discussed in a Workshop in Brazil in Nov 2017 and thereafter between FSC High Conservation Value Technical Working Group, World Resource Institute and Global Forest Watch, which resulted the wording above.
NOTE: “Timber production areas” refer to areas impacted by forestry operations, rather than areas zoned or intended for timber production - which may still remain an IFL. “Human settlements” of low intensity traditional habitation by Indigenous Peoples that maintains forest intactness are eligible for inclusion in an IFL.</t>
  </si>
  <si>
    <r>
      <t xml:space="preserve">1.4 If the forest managers have used a more recent IFL inventory using the same methodology (see guidance in 1.3 above) there is an up to date map available which is </t>
    </r>
    <r>
      <rPr>
        <b/>
        <u/>
        <sz val="11"/>
        <rFont val="Cambria"/>
        <family val="1"/>
        <scheme val="major"/>
      </rPr>
      <t>validated</t>
    </r>
    <r>
      <rPr>
        <b/>
        <sz val="11"/>
        <rFont val="Cambria"/>
        <family val="1"/>
        <scheme val="major"/>
      </rPr>
      <t xml:space="preserve"> and has been included in this report. </t>
    </r>
  </si>
  <si>
    <t>Auditor to include the validated IFL maps in this report, together with the map showing the overlap with GFW defined IFL (www.globalforestwatch.org) and the Management Unit. Auditor to paste validated maps into this worksheet (if possible) or list clearly in A5 Additional info and submit with the report.
NB. The certificate holder can start using the updated IFL maps once Soil Association has
validated them and recorded their validation. Compliance with this indicator in the approved final report = Validation of the IFL map. 
If forest managers use the GFW maps without any variance this requirement is n/a.</t>
  </si>
  <si>
    <t xml:space="preserve">1.5 If the forest managers have used a more recent IFL inventory using the same methodology (see guidance in 1.3 and 1.4) there is an up to date map available. The map has been validated by Soil Association and is included in the forest management plan using geoprocessing tools, or manually. 
</t>
  </si>
  <si>
    <t xml:space="preserve">Raise an observation if the map has been prepared according to 1.3 and 1.4 but the report has not yet been approved and maps therefore not included in the management plan.  </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</si>
  <si>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</si>
  <si>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</si>
  <si>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</si>
  <si>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</si>
  <si>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</si>
  <si>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</si>
  <si>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</si>
  <si>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</si>
  <si>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</si>
  <si>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</si>
  <si>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</si>
  <si>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</si>
  <si>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</si>
  <si>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</si>
  <si>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</si>
  <si>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</si>
  <si>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</si>
  <si>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</si>
  <si>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</si>
  <si>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</si>
  <si>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</si>
  <si>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</si>
  <si>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</si>
  <si>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</si>
  <si>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</si>
  <si>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</si>
  <si>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</si>
  <si>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</si>
  <si>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</si>
  <si>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</si>
  <si>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</si>
  <si>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</si>
  <si>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</si>
  <si>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</si>
  <si>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</si>
  <si>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</si>
  <si>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</si>
  <si>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</si>
  <si>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</si>
  <si>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</si>
  <si>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</si>
  <si>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</si>
  <si>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</si>
  <si>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</si>
  <si>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</si>
  <si>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</si>
  <si>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</si>
  <si>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</si>
  <si>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</si>
  <si>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</si>
  <si>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</si>
  <si>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</si>
  <si>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</si>
  <si>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</si>
  <si>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</si>
  <si>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</si>
  <si>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</si>
  <si>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</si>
  <si>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</si>
  <si>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</si>
  <si>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</si>
  <si>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</si>
  <si>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</si>
  <si>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</si>
  <si>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</si>
  <si>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</si>
  <si>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</si>
  <si>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</si>
  <si>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</si>
  <si>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</si>
  <si>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</si>
  <si>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</si>
  <si>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</si>
  <si>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</si>
  <si>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</si>
  <si>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</si>
  <si>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</si>
  <si>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</si>
  <si>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 xml:space="preserve">Annex 4.   </t>
  </si>
  <si>
    <t>Convention on International Trade in Endangered Species (CITES)</t>
  </si>
  <si>
    <t>•Appendix I - export and import permit required</t>
  </si>
  <si>
    <t xml:space="preserve">•Appendix II - export permit only (unless import permit required by national law) </t>
  </si>
  <si>
    <t xml:space="preserve">•Appendix III - export permit required where exporting from a country who included species as appendix 3 </t>
  </si>
  <si>
    <t>Updated listing of CITES tree species may be found at:</t>
  </si>
  <si>
    <t>http://www.unep-wcmc.org/species/dbases/CITES-listedtrees.html</t>
  </si>
  <si>
    <t>Individual species can be checked on the CITES web database:</t>
  </si>
  <si>
    <t>http://www.cites.org/eng/resources/species.html</t>
  </si>
  <si>
    <t>The following list has been prepared by SA Cert to guide auditors and certificate holders in case web access is limited. It was updated March 2017. Web links above should take presedence over use of the list below.</t>
  </si>
  <si>
    <t xml:space="preserve">NB, Tree ferns (CYATHEACEAE) and Palms (PALMAE) have not been included in this list.
</t>
  </si>
  <si>
    <t>Scientific name</t>
  </si>
  <si>
    <t>Common/Trade name</t>
  </si>
  <si>
    <t>Notes / Distribution</t>
  </si>
  <si>
    <r>
      <t>Appendix I</t>
    </r>
    <r>
      <rPr>
        <sz val="10"/>
        <rFont val="Cambria"/>
        <family val="1"/>
      </rPr>
      <t>:</t>
    </r>
  </si>
  <si>
    <t>Abies guatamalensis</t>
  </si>
  <si>
    <t>Guatemalan fir, Pinabete (Spanish)</t>
  </si>
  <si>
    <t>Central America</t>
  </si>
  <si>
    <t>Araucaria araucana</t>
  </si>
  <si>
    <t>Monkey-puzzle tree</t>
  </si>
  <si>
    <t>Chile and Argentina</t>
  </si>
  <si>
    <t>Balmea stormiae</t>
  </si>
  <si>
    <t>Ayugue</t>
  </si>
  <si>
    <t>El Salvador , Guatemala , Honduras , Mexico</t>
  </si>
  <si>
    <t>Dalbergia nigra</t>
  </si>
  <si>
    <t>Bahia Rosewood, Brazilian rosewood, Jacaranda, Pianowood, Rio Rosewood, Rosewood</t>
  </si>
  <si>
    <t>Brazil</t>
  </si>
  <si>
    <t>Fitzroya cuppressoides</t>
  </si>
  <si>
    <t>Alerce, Patagonian cypress</t>
  </si>
  <si>
    <t>Costa Rica, Panama, Columbia</t>
  </si>
  <si>
    <t>Pilgerodendron uviferum</t>
  </si>
  <si>
    <t>Ciprès (French)</t>
  </si>
  <si>
    <t>Argentina, Chile</t>
  </si>
  <si>
    <t>Podocarpus parlatorei</t>
  </si>
  <si>
    <t>Parlatore's Podocarp</t>
  </si>
  <si>
    <t>Argentina, Bolivia, Peru</t>
  </si>
  <si>
    <r>
      <t>Appendix II</t>
    </r>
    <r>
      <rPr>
        <sz val="10"/>
        <rFont val="Cambria"/>
        <family val="1"/>
      </rPr>
      <t>:</t>
    </r>
  </si>
  <si>
    <t xml:space="preserve">Aquilaria spp. </t>
  </si>
  <si>
    <t>Agarwood</t>
  </si>
  <si>
    <t>Asia (all species)</t>
  </si>
  <si>
    <t>Caesalpinia echinata</t>
  </si>
  <si>
    <t>Pernabuco, pau Brazil, Brasileto (Portuguese)</t>
  </si>
  <si>
    <t xml:space="preserve">Logs, sawn wood, veneer sheets, including unfinished wood articles used for the fabrication of bows for stringed musical instruments. </t>
  </si>
  <si>
    <t>Caryocar costaricense</t>
  </si>
  <si>
    <t xml:space="preserve">Ajillo, Costus
</t>
  </si>
  <si>
    <t>Colombia, Costa Rica, Panama</t>
  </si>
  <si>
    <t>Dalbergia spp*</t>
  </si>
  <si>
    <t>Rosewood, Tulipwood, Kingwood, African Blackwood, Cocobolo, Cocobolo Prieto, Palisandro de Honduras, Rosul, Palisandre</t>
  </si>
  <si>
    <t>*Except Dalbergia nigra which is Appendix 1</t>
  </si>
  <si>
    <t xml:space="preserve">Gonystylus spp. </t>
  </si>
  <si>
    <t>Ramin</t>
  </si>
  <si>
    <t xml:space="preserve">Guaiacum spp. </t>
  </si>
  <si>
    <t>Lignum-vitae/Tree of life, Holywood</t>
  </si>
  <si>
    <t>Central America, Caribbean (all species)</t>
  </si>
  <si>
    <t>Guibourtia demeusei</t>
  </si>
  <si>
    <t>Bubinga</t>
  </si>
  <si>
    <t>Cameroon, Central African Republic, Congo, Democratic Republic of the Congo, Equatorial Guinea, Gabon</t>
  </si>
  <si>
    <t>Guibourtia pellegriniana</t>
  </si>
  <si>
    <t>Angola, Congo, Gabon, Nigeria</t>
  </si>
  <si>
    <t>Guibourtia tessmannii</t>
  </si>
  <si>
    <t>Cameroon, Equatorial Guinea, Gabon</t>
  </si>
  <si>
    <t xml:space="preserve">Gyrinops spp. </t>
  </si>
  <si>
    <t>Gaharu</t>
  </si>
  <si>
    <t>Oreomunnea pterocarpa</t>
  </si>
  <si>
    <t>Gavilaan</t>
  </si>
  <si>
    <t>Costa Rica, Mexico, Panama</t>
  </si>
  <si>
    <t>Pericopsis elata</t>
  </si>
  <si>
    <t>Afrormosia, African teak</t>
  </si>
  <si>
    <t>Central and West Africa</t>
  </si>
  <si>
    <t>logs, sawn wood and veneers controlled only</t>
  </si>
  <si>
    <t>Platymiscium pleiostachyum</t>
  </si>
  <si>
    <t>Quira macawood, Cristóbal (Spanish)</t>
  </si>
  <si>
    <t xml:space="preserve">Podophyllum hexandrum
</t>
  </si>
  <si>
    <t xml:space="preserve">Himilayan may-apple
</t>
  </si>
  <si>
    <t xml:space="preserve">Bhutan </t>
  </si>
  <si>
    <t>Prunus africana</t>
  </si>
  <si>
    <t>African cherry</t>
  </si>
  <si>
    <t>Africa &amp; Madagascar</t>
  </si>
  <si>
    <t>Pterocarpus erinaceus</t>
  </si>
  <si>
    <t>Kosso/African rosewood</t>
  </si>
  <si>
    <t>Benin, Burkina Faso, Cameroon, Central African Republic, Chad, CÃ´te d'Ivoire, Gambia, Ghana, Guinea, Guinea Bissau, Liberia, Mali, Niger, Nigeria, Senegal, Sierra Leone, Togo</t>
  </si>
  <si>
    <t>Pterocarpus santalinus</t>
  </si>
  <si>
    <t>Red Sandalwood</t>
  </si>
  <si>
    <t>India, Sri Lanka</t>
  </si>
  <si>
    <t>logs, wood-chips and unprocessed broken material controlled only</t>
  </si>
  <si>
    <t>Swietana humilis</t>
  </si>
  <si>
    <t>Honduras Mahogany, Mexican mahogany</t>
  </si>
  <si>
    <t>Swietana macrophylla</t>
  </si>
  <si>
    <t>Big-leaf Mahogany</t>
  </si>
  <si>
    <t>Central-South America</t>
  </si>
  <si>
    <t>Swietana mahagoni</t>
  </si>
  <si>
    <t>Caribbean mahogany, American mahogany</t>
  </si>
  <si>
    <t xml:space="preserve">USA, West Indies, Central America </t>
  </si>
  <si>
    <t>logs sawn wood and veneer sheets controlled only</t>
  </si>
  <si>
    <t>Taxus: chinensis</t>
  </si>
  <si>
    <t>Yew: Chinese</t>
  </si>
  <si>
    <t xml:space="preserve">           cuspidata</t>
  </si>
  <si>
    <t>Japanese</t>
  </si>
  <si>
    <t xml:space="preserve">           fauana</t>
  </si>
  <si>
    <t>Tibetan</t>
  </si>
  <si>
    <t xml:space="preserve">           sumatrana</t>
  </si>
  <si>
    <t>Sumatran</t>
  </si>
  <si>
    <t xml:space="preserve">           wallichiana</t>
  </si>
  <si>
    <t>Himalayan</t>
  </si>
  <si>
    <t>Appendix III:</t>
  </si>
  <si>
    <t>Bulnesia sarmientoi</t>
  </si>
  <si>
    <t xml:space="preserve">Argentina - Logs, sawn wood, veneer sheets, plywood, powder and extracts. </t>
  </si>
  <si>
    <t>Cedrela odorata</t>
  </si>
  <si>
    <t>Cigarbox Cedar, Spanish Cedar</t>
  </si>
  <si>
    <t>South&amp;Central America (logs, sawn wood and veneer sheets only)</t>
  </si>
  <si>
    <t>Dipteryx panamensis</t>
  </si>
  <si>
    <t>Almendro</t>
  </si>
  <si>
    <t>Costa Rica, Panama, Colombia</t>
  </si>
  <si>
    <t>Magnolia liliifera var. obovata</t>
  </si>
  <si>
    <t>Safan, Champak, Magnolia</t>
  </si>
  <si>
    <t>Bhutan, China, India, Nepal</t>
  </si>
  <si>
    <t>Podocarpus nerifolius</t>
  </si>
  <si>
    <t>Yellow wood</t>
  </si>
  <si>
    <t>Asia</t>
  </si>
  <si>
    <t>Tetracentron sinense</t>
  </si>
  <si>
    <t>Tetracentrons</t>
  </si>
  <si>
    <t>Bhutan, China, India, Nepal, Myanmar</t>
  </si>
  <si>
    <t>Fraxinus mandshurica</t>
  </si>
  <si>
    <t>Manchurian Ash</t>
  </si>
  <si>
    <t>Russia</t>
  </si>
  <si>
    <t>Quercus mongolica</t>
  </si>
  <si>
    <t>Mongolian Oak</t>
  </si>
  <si>
    <t>ANNEX 5</t>
  </si>
  <si>
    <t>ADDITIONAL INFORMATION HELD BY SA Cert:</t>
  </si>
  <si>
    <t>Copy Of Certificate And Associated Schedule</t>
  </si>
  <si>
    <t>Confidential Commercial Information</t>
  </si>
  <si>
    <t>Consultee list and copies of any responses sent to SA Cert</t>
  </si>
  <si>
    <t>Maps Showing the Forest Resource Base</t>
  </si>
  <si>
    <t>Copy of management plan</t>
  </si>
  <si>
    <t>other (specify)</t>
  </si>
  <si>
    <t>NB - this checklist should be used in conjunction with the verifiers and guidance in the SA Cert Group Certification Standard</t>
  </si>
  <si>
    <t>Std Ref/
Audit</t>
  </si>
  <si>
    <t>Y/N</t>
  </si>
  <si>
    <t>ANNEX 6 FOREST MANAGEMENT GROUPS CHECKLIST (based on FSC-STD-30-005 V2-0)</t>
  </si>
  <si>
    <t>PART I Establishment of forest management groups</t>
  </si>
  <si>
    <t xml:space="preserve"> Requirements for Group Entities </t>
  </si>
  <si>
    <t xml:space="preserve">The Group Entity shall be a person or group of persons registered as one independent legal entity. </t>
  </si>
  <si>
    <t xml:space="preserve">The Group Entity shall comply with the applicable legal obligations, such as registration and payment of relevant fees and taxes. </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</si>
  <si>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</si>
  <si>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</si>
  <si>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 xml:space="preserve">The Group Entity shall be responsible for conformance with this standard. </t>
  </si>
  <si>
    <t xml:space="preserve">The Group Entity shall make sure that all actors in the group demonstrate sufficient knowledge to fulfil their corresponding responsibilities within the group. </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</si>
  <si>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</si>
  <si>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</si>
  <si>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</si>
  <si>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</si>
  <si>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</si>
  <si>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</si>
  <si>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</si>
  <si>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</si>
  <si>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</si>
  <si>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</si>
  <si>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</si>
  <si>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</si>
  <si>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</si>
  <si>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</si>
  <si>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</si>
  <si>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</si>
  <si>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</si>
  <si>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</si>
  <si>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</si>
  <si>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</si>
  <si>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</si>
  <si>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</si>
  <si>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</si>
  <si>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</si>
  <si>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</si>
  <si>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</si>
  <si>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</si>
  <si>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</si>
  <si>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</si>
  <si>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7.1.2 When a member wants to move from one group to another group managed by the same Group Entity, the Group Entity shall implement this evaluation to allow for the move. </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</si>
  <si>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</si>
  <si>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</si>
  <si>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8.1.2 The information shall be presented in a way that is understandable for members. </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</si>
  <si>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</si>
  <si>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</si>
  <si>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</si>
  <si>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Group records</t>
  </si>
  <si>
    <t xml:space="preserve">The Group Entity shall maintain up-to-date records covering all applicable requirements of this standard and the applicable Forest Stewardship Standard.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</si>
  <si>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</si>
  <si>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</si>
  <si>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</si>
  <si>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</si>
  <si>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The Group Entity shall retain group records for at least five (5) years.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</si>
  <si>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</si>
  <si>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</si>
  <si>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</si>
  <si>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</si>
  <si>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select the requirements from the applicable Forest Stewardship Standard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</si>
  <si>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</si>
  <si>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The Group Entity shall specify what constitutes an active management unit for the group and justify the classification of activities as active or inactive management. </t>
  </si>
  <si>
    <t>11.4, 11.5, 17.1</t>
  </si>
  <si>
    <t xml:space="preserve">The minimum sample of management units to be visited annually for internal monitoring shall be calculated according to requirements 11.4, 11.5, 17.1 of the standard. 
Use the table below completing column C </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</si>
  <si>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</si>
  <si>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</si>
  <si>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</si>
  <si>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</si>
  <si>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</si>
  <si>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</si>
  <si>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</si>
  <si>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</si>
  <si>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 xml:space="preserve">Inactive management units may be monitored remotely if the necessary information is available (e.g. remote sensing, digital imagery, phone interviews, documents proving payments/sales/provision of material and training). </t>
  </si>
  <si>
    <t xml:space="preserve">The Group Entity may lower the minimum sample defined in Clause 11.4 based on the regular analysis of the results of the monitoring as per Clause 11.1 c). </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</si>
  <si>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</si>
  <si>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</si>
  <si>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11.10</t>
  </si>
  <si>
    <t xml:space="preserve">The Group Entity shall issue corrective action requests to address non-conformities identified during the internal monitoring and follow up their implementation. </t>
  </si>
  <si>
    <t xml:space="preserve">NOTE: Non-conformities identified at the level of a group member may result in non-conformities at the Group Entity level when the non-conformities are determined to be the result of the Group Entity’s performance. </t>
  </si>
  <si>
    <t>Chain of custody</t>
  </si>
  <si>
    <t xml:space="preserve">The Group Entity shall implement a tracking and tracing system for FSC-certified products, to ensure that they are not mixed with non-certified material. </t>
  </si>
  <si>
    <t xml:space="preserve">The Group Entity shall ensure that all invoices for sales of FSC-certified material include the required information (as per the applicable Forest Stewardship Standard). </t>
  </si>
  <si>
    <t>The Group Entity shall ensure that all uses of the FSC trademarks are approved by their certification body in advance.</t>
  </si>
  <si>
    <t xml:space="preserve">The Group Entity shall not issue any kind of certificates to their members that could be confused with FSC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</si>
  <si>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</si>
  <si>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PART III Optional Inclusion of Forestry Contractors in Groups</t>
  </si>
  <si>
    <t>Part III</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</si>
  <si>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</si>
  <si>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</si>
  <si>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</si>
  <si>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</si>
  <si>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</si>
  <si>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</si>
  <si>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</si>
  <si>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</si>
  <si>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</si>
  <si>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</si>
  <si>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</si>
  <si>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</si>
  <si>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</si>
  <si>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</si>
  <si>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</si>
  <si>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</si>
  <si>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</si>
  <si>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</si>
  <si>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</si>
  <si>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</si>
  <si>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</si>
  <si>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</si>
  <si>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</si>
  <si>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</si>
  <si>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</si>
  <si>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</si>
  <si>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</si>
  <si>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</si>
  <si>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</si>
  <si>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</si>
  <si>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</si>
  <si>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</si>
  <si>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</si>
  <si>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</si>
  <si>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</si>
  <si>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</si>
  <si>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</si>
  <si>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</si>
  <si>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</si>
  <si>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</si>
  <si>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</si>
  <si>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</si>
  <si>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</si>
  <si>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</si>
  <si>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</si>
  <si>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</si>
  <si>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</si>
  <si>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</si>
  <si>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</si>
  <si>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</si>
  <si>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</si>
  <si>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</si>
  <si>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</si>
  <si>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</si>
  <si>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</si>
  <si>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</si>
  <si>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</si>
  <si>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</si>
  <si>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</si>
  <si>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</si>
  <si>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</si>
  <si>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Private</t>
  </si>
  <si>
    <t>Example: Group member with 2 FMU's:</t>
  </si>
  <si>
    <t>State</t>
  </si>
  <si>
    <t>B</t>
  </si>
  <si>
    <t>Branscomber woods Trust</t>
  </si>
  <si>
    <t>Sandy Lane</t>
  </si>
  <si>
    <t>Hamshead</t>
  </si>
  <si>
    <t>WA</t>
  </si>
  <si>
    <t>Australia</t>
  </si>
  <si>
    <t>Branscomber lake side</t>
  </si>
  <si>
    <t>10ha</t>
  </si>
  <si>
    <t>The Group Manager</t>
  </si>
  <si>
    <t>Round logs</t>
  </si>
  <si>
    <t>No</t>
  </si>
  <si>
    <t>Community</t>
  </si>
  <si>
    <t>Branscomber town forest</t>
  </si>
  <si>
    <t>40ha</t>
  </si>
  <si>
    <t>HCV 6</t>
  </si>
  <si>
    <t>MA- 2018</t>
  </si>
  <si>
    <t>…</t>
  </si>
  <si>
    <t xml:space="preserve">Sampling methodology </t>
  </si>
  <si>
    <t>Draft 3</t>
  </si>
  <si>
    <t>EB</t>
  </si>
  <si>
    <t xml:space="preserve">Approved </t>
  </si>
  <si>
    <t>MR 8/19</t>
  </si>
  <si>
    <t xml:space="preserve">FSC Ref: </t>
  </si>
  <si>
    <t>FSC-STD-20-007 v.3.0</t>
  </si>
  <si>
    <t>Below are the minimum FSC sampling requirements to be used.  SA Cert may decide to increase sampling, on the basis of eg. Risk, Stakeholder Complaints, or previous non-conformities.</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</si>
  <si>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</si>
  <si>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</si>
  <si>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</si>
  <si>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</si>
  <si>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If two different national/regional standards are used additional sets should be added and permission sought from FSC</t>
  </si>
  <si>
    <t>If over 5000 group members contact SA Cert for calculation of mega-groups.</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</si>
  <si>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</si>
  <si>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</si>
  <si>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</si>
  <si>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</si>
  <si>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</si>
  <si>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</si>
  <si>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</si>
  <si>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</si>
  <si>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RA</t>
  </si>
  <si>
    <t>MULTI-SITE</t>
  </si>
  <si>
    <t>At MA, assess all P&amp;C but across sites sampled overall</t>
  </si>
  <si>
    <t>Sample</t>
  </si>
  <si>
    <t>nb but new FMUs to be sampled at rate of MA; but do not have to be assessed against all P&amp;C</t>
  </si>
  <si>
    <t>SET</t>
  </si>
  <si>
    <t>Type/Size class:</t>
  </si>
  <si>
    <t>No. of FMUs</t>
  </si>
  <si>
    <t>Surv</t>
  </si>
  <si>
    <t>A</t>
  </si>
  <si>
    <t>Forest Type 1. Size class &gt;10000ha</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</si>
  <si>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</si>
  <si>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</si>
  <si>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</si>
  <si>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</si>
  <si>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</si>
  <si>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</si>
  <si>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</si>
  <si>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</si>
  <si>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</si>
  <si>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</si>
  <si>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</si>
  <si>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</si>
  <si>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</si>
  <si>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</si>
  <si>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</si>
  <si>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</si>
  <si>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</si>
  <si>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</si>
  <si>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</si>
  <si>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</si>
  <si>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</si>
  <si>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</si>
  <si>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</si>
  <si>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</si>
  <si>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</si>
  <si>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</si>
  <si>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</si>
  <si>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</si>
  <si>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</si>
  <si>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</si>
  <si>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</si>
  <si>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</si>
  <si>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</si>
  <si>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</si>
  <si>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</si>
  <si>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</si>
  <si>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</si>
  <si>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</si>
  <si>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</si>
  <si>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</si>
  <si>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</si>
  <si>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</si>
  <si>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</si>
  <si>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</si>
  <si>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</si>
  <si>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</si>
  <si>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</si>
  <si>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</si>
  <si>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</si>
  <si>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</si>
  <si>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ANNEX 9: NTFP Checklist (insert appropriate adapted standard for specific NTFP and region)</t>
  </si>
  <si>
    <t xml:space="preserve">ANNEX 10 GLOSSARY </t>
  </si>
  <si>
    <t>Abbreviations</t>
  </si>
  <si>
    <t>AWS</t>
  </si>
  <si>
    <t>COC</t>
  </si>
  <si>
    <t>Chain of Custody</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</si>
  <si>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</si>
  <si>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</si>
  <si>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</si>
  <si>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</si>
  <si>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</si>
  <si>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</si>
  <si>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</si>
  <si>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</si>
  <si>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</si>
  <si>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</si>
  <si>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</si>
  <si>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</si>
  <si>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</si>
  <si>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</si>
  <si>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NTFP</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</si>
  <si>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</si>
  <si>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</si>
  <si>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</si>
  <si>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</si>
  <si>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</si>
  <si>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</si>
  <si>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</si>
  <si>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</si>
  <si>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</si>
  <si>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</si>
  <si>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</si>
  <si>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</si>
  <si>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</si>
  <si>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</si>
  <si>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</si>
  <si>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</si>
  <si>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</si>
  <si>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</si>
  <si>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</si>
  <si>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</si>
  <si>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</si>
  <si>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</si>
  <si>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</si>
  <si>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</si>
  <si>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</si>
  <si>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</si>
  <si>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</si>
  <si>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</si>
  <si>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</si>
  <si>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</si>
  <si>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</si>
  <si>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</si>
  <si>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</si>
  <si>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</si>
  <si>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</si>
  <si>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</si>
  <si>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</si>
  <si>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</si>
  <si>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</si>
  <si>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</si>
  <si>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</si>
  <si>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</si>
  <si>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</si>
  <si>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</si>
  <si>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</si>
  <si>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</si>
  <si>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</si>
  <si>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</si>
  <si>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</si>
  <si>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</si>
  <si>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</si>
  <si>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</si>
  <si>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</si>
  <si>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</si>
  <si>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</si>
  <si>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</si>
  <si>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</si>
  <si>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</si>
  <si>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</si>
  <si>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</si>
  <si>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</si>
  <si>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</si>
  <si>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</si>
  <si>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</si>
  <si>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</si>
  <si>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</si>
  <si>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</si>
  <si>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</si>
  <si>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</si>
  <si>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</si>
  <si>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</si>
  <si>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</si>
  <si>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</si>
  <si>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</si>
  <si>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</si>
  <si>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</si>
  <si>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</si>
  <si>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</si>
  <si>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</si>
  <si>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</si>
  <si>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</si>
  <si>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 xml:space="preserve">SA Cert Certification Decision </t>
  </si>
  <si>
    <t>Description of client / certificate holder</t>
  </si>
  <si>
    <t>Name:</t>
  </si>
  <si>
    <t>Code:</t>
  </si>
  <si>
    <t>Address:</t>
  </si>
  <si>
    <t xml:space="preserve">Number of FMU's: </t>
  </si>
  <si>
    <t>Number of ha:</t>
  </si>
  <si>
    <t>Presence of HCVs:</t>
  </si>
  <si>
    <t>Presence of indigenous people:</t>
  </si>
  <si>
    <t>Ecosystem services:</t>
  </si>
  <si>
    <t>Summary of audit</t>
  </si>
  <si>
    <t>Type</t>
  </si>
  <si>
    <t>FSC MA (+PEFC UK only) - # peer reviews:</t>
  </si>
  <si>
    <t>Names of auditors:</t>
  </si>
  <si>
    <t>Report Reviewer</t>
  </si>
  <si>
    <t>Report summary</t>
  </si>
  <si>
    <r>
      <rPr>
        <sz val="11"/>
        <color indexed="8"/>
        <rFont val="Cambria"/>
        <family val="1"/>
      </rPr>
      <t>Number of pre-conditions</t>
    </r>
  </si>
  <si>
    <t>Number of MAJOR conditions</t>
  </si>
  <si>
    <t>Number of minor conditions</t>
  </si>
  <si>
    <t>Number of observations</t>
  </si>
  <si>
    <t>Describe any potentially contentious issues.</t>
  </si>
  <si>
    <t>Location of report</t>
  </si>
  <si>
    <t>Filed under: Forestry/Certification records</t>
  </si>
  <si>
    <t>Recommendation
I have reviewed the report of this assessment (including stakeholder consultation and peer review summary as appropriate) and</t>
  </si>
  <si>
    <t>I recommend the certificate be *not issued/withdrawn/suspended/terminated because (* state below as appropriate and include reason).</t>
  </si>
  <si>
    <t>Report Review Recommendation Date:</t>
  </si>
  <si>
    <t>Approved</t>
  </si>
  <si>
    <t>Name of Report Approver:</t>
  </si>
  <si>
    <t>Not Approved</t>
  </si>
  <si>
    <t>Certification decision:</t>
  </si>
  <si>
    <t>Signed on behalf of Soil Association Certification Ltd:</t>
  </si>
  <si>
    <t>Report Approval Date:</t>
  </si>
  <si>
    <t>State Choice and Reason:</t>
  </si>
  <si>
    <t>Email forestry@soilassociation.org ● www.soilassociation.org/forestry</t>
  </si>
  <si>
    <t>I recommend the certification decision is referred to the SA Certification Committee for approval.</t>
  </si>
  <si>
    <t>I recommend certification approval by Soil Association Certification subject to compliance with the Conditions as listed above.</t>
  </si>
  <si>
    <r>
      <t>Product Schedule</t>
    </r>
    <r>
      <rPr>
        <b/>
        <sz val="22"/>
        <rFont val="Cambria"/>
        <family val="1"/>
      </rPr>
      <t xml:space="preserve">
</t>
    </r>
  </si>
  <si>
    <r>
      <t>This schedule details the products which are included in the scope of the company's certification. It shall accompany the FSC</t>
    </r>
    <r>
      <rPr>
        <vertAlign val="superscript"/>
        <sz val="10"/>
        <rFont val="Cambria"/>
        <family val="1"/>
      </rPr>
      <t>®</t>
    </r>
    <r>
      <rPr>
        <sz val="10"/>
        <rFont val="Cambria"/>
        <family val="1"/>
      </rPr>
      <t xml:space="preserve">  certificate. If the product scope changes a new schedule will be issued. </t>
    </r>
  </si>
  <si>
    <r>
      <t xml:space="preserve">Certificate scope including products and certified sites may also be checked on the FSC web database </t>
    </r>
    <r>
      <rPr>
        <u/>
        <sz val="10"/>
        <rFont val="Cambria"/>
        <family val="1"/>
      </rPr>
      <t>www.info.fsc.org</t>
    </r>
  </si>
  <si>
    <r>
      <t xml:space="preserve">Description of </t>
    </r>
    <r>
      <rPr>
        <b/>
        <sz val="11"/>
        <rFont val="Cambria"/>
        <family val="1"/>
      </rPr>
      <t>Certificate holder</t>
    </r>
  </si>
  <si>
    <t>Certificate Code:</t>
  </si>
  <si>
    <t>Date of issue:</t>
  </si>
  <si>
    <t>Date of expiry:</t>
  </si>
  <si>
    <t>Product Groups available from this certificate holder include:</t>
  </si>
  <si>
    <t>NB. The covered products and processes/ activities are performed by the network of participating management units, and not necessarily by each of them.</t>
  </si>
  <si>
    <t>delete this row if single site</t>
  </si>
  <si>
    <t>FSC Status</t>
  </si>
  <si>
    <t>Product type</t>
  </si>
  <si>
    <t>Product code</t>
  </si>
  <si>
    <r>
      <t xml:space="preserve">Species
</t>
    </r>
    <r>
      <rPr>
        <sz val="11"/>
        <rFont val="Cambria"/>
        <family val="1"/>
      </rPr>
      <t>Separate with semicolon.
* indicates species not included on FSC database</t>
    </r>
  </si>
  <si>
    <t>Soil Association Certification • United Kingdom</t>
  </si>
  <si>
    <t>Telephone (+44) (0) 117 914 2435 • Fax (+44) (0) 117 314 5001</t>
  </si>
  <si>
    <t>Email forestry@soilassociation.org ● www.sacert.org/forestry</t>
  </si>
  <si>
    <r>
      <t xml:space="preserve"> Schedule of verified Ecosystem Services impacts</t>
    </r>
    <r>
      <rPr>
        <b/>
        <sz val="22"/>
        <rFont val="Cambria"/>
        <family val="1"/>
      </rPr>
      <t xml:space="preserve">
</t>
    </r>
  </si>
  <si>
    <r>
      <t>This schedule details the verified Ecosystem Services Impacts which are included in the scope of the company's certification. It shall accompany the FSC</t>
    </r>
    <r>
      <rPr>
        <vertAlign val="superscript"/>
        <sz val="10"/>
        <rFont val="Cambria"/>
        <family val="1"/>
      </rPr>
      <t>®</t>
    </r>
    <r>
      <rPr>
        <sz val="10"/>
        <rFont val="Cambria"/>
        <family val="1"/>
      </rPr>
      <t xml:space="preserve">  certificate. This schedule of verified Ecosystem Services impacts is no longer valid if the FSC certificate is suspended/withdrawn/terminated/expired. If the Ecosystem Services scope changes a new schedule will be issued. </t>
    </r>
  </si>
  <si>
    <r>
      <t xml:space="preserve">Certificate scope including Ecosystem Services and certified sites may also be checked on the FSC web database </t>
    </r>
    <r>
      <rPr>
        <u/>
        <sz val="10"/>
        <rFont val="Cambria"/>
        <family val="1"/>
      </rPr>
      <t>www.info.fsc.org</t>
    </r>
  </si>
  <si>
    <t>Ecosystem Services verified impacts available from this certificate holder include:</t>
  </si>
  <si>
    <t xml:space="preserve">NB. The impacts are verified at the network of participating management units, and not necessarily by each of them. Further details are found on the FSC database  (www.info.fsc.org): </t>
  </si>
  <si>
    <t>Ecosystem Service</t>
  </si>
  <si>
    <t xml:space="preserve">Verified Impact  </t>
  </si>
  <si>
    <t>Biodiversity Conservation</t>
  </si>
  <si>
    <t>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</si>
  <si>
    <t>DO NOT ISSUE UNTIL ALL MAJOR CARS FOR ES ARE CLOSED (A17 ES FINDINGS)</t>
  </si>
  <si>
    <t>Carbon sequestration and storage</t>
  </si>
  <si>
    <t xml:space="preserve">ES 2.1: Conservation of forest carbon stocks
ES 2.2: Restoration of forest carbon stocks
</t>
  </si>
  <si>
    <t>Watershed Services</t>
  </si>
  <si>
    <t>ES 3.1: Maintenance of  water quality
ES 3.2: Enhancement of water quality
ES 3.3: Maintenance of the capacity of watersheds to purify and regulate water flow
ES 3.4: Restoration of the capacity of watersheds to purify and regulate water flow</t>
  </si>
  <si>
    <t>Soil Conservation</t>
  </si>
  <si>
    <t>ES 4.1: Maintenance of soil condition
ES 4.2: Restoration/enhancement of soil condition
ES 4.3: Reduction of soil erosion through reforestation/restoration</t>
  </si>
  <si>
    <t>Recreation Services</t>
  </si>
  <si>
    <t>ES 5.1 Maintenance/conservation of areas of importance for recreation and/or tourism
ES 5.2: Restoration or enhancement of areas of importance for recreation and/or tourism
ES 5.3: Maintenance/conservation of populations of species of interest for nature-based tourism</t>
  </si>
  <si>
    <t xml:space="preserve">ANNEX 13.  ILO Conventions </t>
  </si>
  <si>
    <t>NB: ADD list of ratified conventions below (from row 33)</t>
  </si>
  <si>
    <t>FSC Policy on ILO conventions taken from FSC-POL-30-401 FSC certification and ILO conventions]</t>
  </si>
  <si>
    <r>
      <t>Following the FSC policy document “FSC and the ILO Conventions” endorsed at the 24</t>
    </r>
    <r>
      <rPr>
        <vertAlign val="superscript"/>
        <sz val="11"/>
        <rFont val="Cambria"/>
        <family val="1"/>
      </rPr>
      <t>th</t>
    </r>
    <r>
      <rPr>
        <sz val="11"/>
        <rFont val="Cambria"/>
        <family val="1"/>
      </rPr>
      <t xml:space="preserve"> Board Meeting of March 2002, compliance with all ILO Conventions relevant for forestry is a requirement for FSC forest management certification.  The relevant ILO Labour Conventions are as follows.  ILO Convention 87 and 98 are printed in full. Conventions number 29, 87, 98, 100, 105, 111, 138, and 182 are Core Standards covered by the 1998 ILO Declaration on Fundamental Principles and Rights at Work and its follow-up. </t>
    </r>
  </si>
  <si>
    <t>1. Forest managers are legally obliged to comply with all ILO conventions that are ratified in that country.</t>
  </si>
  <si>
    <t>2. Forest mangers are expected to comply with the eight core (fundamental) ILO conventions in all ILO member countries, by virtue of their country’s ILO membership, even if not all the conventions have been ratified.</t>
  </si>
  <si>
    <t>3. FSC’s policy for voluntary certification expects managers to comply with all conventions listed in Annex 2 [of FSC-POL-30-401 FSC certification and ILO conventions], in all countries (including countries which are not ILO members, and have not ratified the conventions).</t>
  </si>
  <si>
    <r>
      <t xml:space="preserve">The following conventions represent consensus among the 170 member countries of ILO, and have been adopted/endosed by the International Labour conference or the Governing body of ILO: (Core conventions highlighted in </t>
    </r>
    <r>
      <rPr>
        <b/>
        <sz val="11"/>
        <rFont val="Cambria"/>
        <family val="1"/>
      </rPr>
      <t>bold</t>
    </r>
    <r>
      <rPr>
        <sz val="11"/>
        <rFont val="Cambria"/>
        <family val="1"/>
      </rPr>
      <t>)</t>
    </r>
  </si>
  <si>
    <t>Forced Labour Convention, 1930</t>
  </si>
  <si>
    <t>Freedom of association and protection of the right to organize conventions, 1948.</t>
  </si>
  <si>
    <t>Migration for employment (revised) convention, 1949.</t>
  </si>
  <si>
    <t>Right to organize and collective bargaining convention, 1949.</t>
  </si>
  <si>
    <t>Equal remuneration convention, 1951.</t>
  </si>
  <si>
    <t>Abolition of forced labour convention, 1957.</t>
  </si>
  <si>
    <t>Discrimination (occupation and employment) convention, 1958.</t>
  </si>
  <si>
    <t>Minimum Wage fixing convention, 1970.</t>
  </si>
  <si>
    <t>Minimum age convention, 1973.</t>
  </si>
  <si>
    <t>Rural workers organizations convention, 1975.</t>
  </si>
  <si>
    <t>Human Resources Development Convention, 1975</t>
  </si>
  <si>
    <t>Migrant Workers (Supplementary Provisions) Convention, 1975</t>
  </si>
  <si>
    <t>Occupational Safety and Health Convention, 1981</t>
  </si>
  <si>
    <t>Indigenous and Tribal Peoples Convention, 1989</t>
  </si>
  <si>
    <t>Worst Forms of Child Labour Convention, 199</t>
  </si>
  <si>
    <t>ILO Code of Practice on Safety and Health in Forestry Work.</t>
  </si>
  <si>
    <t>Recommendation 135 Minimum Wage Fixing Recommendation, 1970</t>
  </si>
  <si>
    <r>
      <t>ILO Conventions ratified in [name of country]</t>
    </r>
    <r>
      <rPr>
        <sz val="11"/>
        <rFont val="Cambria"/>
        <family val="1"/>
      </rPr>
      <t xml:space="preserve">
(see http://www.ilo.org/ilolex/english/index.htm for information)
</t>
    </r>
  </si>
  <si>
    <t>[add list of ratified conventions below]</t>
  </si>
  <si>
    <t>Annex 14.  FSC® Product Codes</t>
  </si>
  <si>
    <t>FSC Product Codes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</si>
  <si>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</si>
  <si>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Level 1</t>
  </si>
  <si>
    <t>Level 2</t>
  </si>
  <si>
    <t>Level 3</t>
  </si>
  <si>
    <t>Examples</t>
  </si>
  <si>
    <t>W1</t>
  </si>
  <si>
    <t>W1.1</t>
  </si>
  <si>
    <t>Rough wood</t>
  </si>
  <si>
    <t>Roundwood (logs)</t>
  </si>
  <si>
    <t>W1.2</t>
  </si>
  <si>
    <t>Fuel wood</t>
  </si>
  <si>
    <t>W1.3</t>
  </si>
  <si>
    <t>Twigs</t>
  </si>
  <si>
    <t>W2</t>
  </si>
  <si>
    <t>E.g. Barbecue charcoal</t>
  </si>
  <si>
    <t>Wood charcoal</t>
  </si>
  <si>
    <t>W3</t>
  </si>
  <si>
    <t>W3.1</t>
  </si>
  <si>
    <t>Wood in chips or particles</t>
  </si>
  <si>
    <t>Wood chips</t>
  </si>
  <si>
    <t>W3.2</t>
  </si>
  <si>
    <t>Sawdust</t>
  </si>
  <si>
    <t>W3.3</t>
  </si>
  <si>
    <t>Wood shavings</t>
  </si>
  <si>
    <t>W3.4</t>
  </si>
  <si>
    <t>Wood wool</t>
  </si>
  <si>
    <t>W3.5</t>
  </si>
  <si>
    <t>Wood flour</t>
  </si>
  <si>
    <t>W3.6</t>
  </si>
  <si>
    <t>Wood pellets</t>
  </si>
  <si>
    <t>W3.7</t>
  </si>
  <si>
    <t>Sawdust briquettes</t>
  </si>
  <si>
    <t>W4</t>
  </si>
  <si>
    <t>W4.1</t>
  </si>
  <si>
    <t>Impregnated/treated wood</t>
  </si>
  <si>
    <t>Impregnated roundwood</t>
  </si>
  <si>
    <t>W4.2</t>
  </si>
  <si>
    <t>Impregnated railway sleepers/ties</t>
  </si>
  <si>
    <t>W4.3</t>
  </si>
  <si>
    <t>W4.3.1</t>
  </si>
  <si>
    <t>Treated dimensional lumber, timber or plywood</t>
  </si>
  <si>
    <t>Treated glued laminated timber</t>
  </si>
  <si>
    <t>W4.3.2</t>
  </si>
  <si>
    <t>Treated finger jointed lumber</t>
  </si>
  <si>
    <t>W5</t>
  </si>
  <si>
    <t>W5.1</t>
  </si>
  <si>
    <t>Solid wood (sawn, chipped, sliced or peeled)</t>
  </si>
  <si>
    <t>Flitches and boules</t>
  </si>
  <si>
    <t>W5.2</t>
  </si>
  <si>
    <t>E.g. Lumber core, rough-cut lumber, blockboard, stave core board</t>
  </si>
  <si>
    <t>Solid wood boards</t>
  </si>
  <si>
    <t>W5.3</t>
  </si>
  <si>
    <t>Beams</t>
  </si>
  <si>
    <t>W5.4</t>
  </si>
  <si>
    <t>Planks</t>
  </si>
  <si>
    <t>W5.5</t>
  </si>
  <si>
    <t>Poles and piles</t>
  </si>
  <si>
    <t>W5.6</t>
  </si>
  <si>
    <t>E.g. Railroad tie</t>
  </si>
  <si>
    <t>Railway sleepers/ties, not impregnated</t>
  </si>
  <si>
    <t>W5.7</t>
  </si>
  <si>
    <t>E.g. Wood blocks, friezes, strips.</t>
  </si>
  <si>
    <t>Raw wood for parquet flooring</t>
  </si>
  <si>
    <t>W5.8</t>
  </si>
  <si>
    <t>Slabs and edgings</t>
  </si>
  <si>
    <t>W5.9</t>
  </si>
  <si>
    <t>Pencil slats</t>
  </si>
  <si>
    <t>W6</t>
  </si>
  <si>
    <t>W6.1</t>
  </si>
  <si>
    <t>Products from planing mill</t>
  </si>
  <si>
    <t>Dimensional timber and lumber, finished</t>
  </si>
  <si>
    <t>W6.2</t>
  </si>
  <si>
    <t>Non-dimensional timber and lumber</t>
  </si>
  <si>
    <t>W6.3</t>
  </si>
  <si>
    <t>Boards, finished</t>
  </si>
  <si>
    <t>W7</t>
  </si>
  <si>
    <t>W7.1</t>
  </si>
  <si>
    <t>Veneer</t>
  </si>
  <si>
    <t>Peeled veneer</t>
  </si>
  <si>
    <t>W7.2</t>
  </si>
  <si>
    <t>Sliced veneer</t>
  </si>
  <si>
    <t>W7.3</t>
  </si>
  <si>
    <t>Sawn veneer</t>
  </si>
  <si>
    <t>W7.4</t>
  </si>
  <si>
    <t>Veneer strips</t>
  </si>
  <si>
    <t>W8</t>
  </si>
  <si>
    <t>W8.1</t>
  </si>
  <si>
    <t>W8.1.1</t>
  </si>
  <si>
    <t>Wood panels</t>
  </si>
  <si>
    <t>Plywood</t>
  </si>
  <si>
    <t>Laminboard</t>
  </si>
  <si>
    <t>W8.1.2</t>
  </si>
  <si>
    <t>Veneer plywood</t>
  </si>
  <si>
    <t>W8.2</t>
  </si>
  <si>
    <t>W8.2.1</t>
  </si>
  <si>
    <t>Particleboard</t>
  </si>
  <si>
    <t>Melamine particleboard</t>
  </si>
  <si>
    <t>W8.2.2</t>
  </si>
  <si>
    <t>Veneered particleboard</t>
  </si>
  <si>
    <t>W8.2.3</t>
  </si>
  <si>
    <t>Oriented Strand Board (OSB)</t>
  </si>
  <si>
    <t>W8.2.4</t>
  </si>
  <si>
    <t>Smooth-surface panel</t>
  </si>
  <si>
    <t>W8.2.5</t>
  </si>
  <si>
    <t>Wood cement particleboard</t>
  </si>
  <si>
    <t>W8.2.6</t>
  </si>
  <si>
    <t>Plasterboard</t>
  </si>
  <si>
    <t>W8.2.7</t>
  </si>
  <si>
    <t>Strawboard</t>
  </si>
  <si>
    <t>W8.2.8</t>
  </si>
  <si>
    <t>Graded particleboard</t>
  </si>
  <si>
    <t>W8.3</t>
  </si>
  <si>
    <t>W8.3.1</t>
  </si>
  <si>
    <t>Fibreboard</t>
  </si>
  <si>
    <t>High-density fibreboard (HDF)</t>
  </si>
  <si>
    <t>W8.3.2</t>
  </si>
  <si>
    <t>Medium-density fibreboard (MDF)</t>
  </si>
  <si>
    <t>W8.3.3</t>
  </si>
  <si>
    <t>E.g. (noise-)insulating boards</t>
  </si>
  <si>
    <t>Softboard</t>
  </si>
  <si>
    <t>W8.3.4</t>
  </si>
  <si>
    <t>Medium-hard-fibreboard</t>
  </si>
  <si>
    <t>W9</t>
  </si>
  <si>
    <t>W9.1</t>
  </si>
  <si>
    <t>Engineered wood products</t>
  </si>
  <si>
    <t>Finger jointed wood</t>
  </si>
  <si>
    <t>W9.2</t>
  </si>
  <si>
    <t>Laminated veneer lumber (LVL)</t>
  </si>
  <si>
    <t>W9.3</t>
  </si>
  <si>
    <t>Parallel strand lumber (PSL)</t>
  </si>
  <si>
    <t>W9.4</t>
  </si>
  <si>
    <t>Wood-wool board</t>
  </si>
  <si>
    <t>W9.5</t>
  </si>
  <si>
    <t>Solid-wood board</t>
  </si>
  <si>
    <t>W9.6</t>
  </si>
  <si>
    <t>Glued laminated timber (GLULAM)</t>
  </si>
  <si>
    <t>W9.7</t>
  </si>
  <si>
    <t>I-joists, I-beams</t>
  </si>
  <si>
    <t>W9.8</t>
  </si>
  <si>
    <t>E.g. Laminated wood, densified wood</t>
  </si>
  <si>
    <t>Laminated compressed wood</t>
  </si>
  <si>
    <t>W9.9</t>
  </si>
  <si>
    <t>E.g. Cellular boards</t>
  </si>
  <si>
    <t>Composite board</t>
  </si>
  <si>
    <t>W9.10</t>
  </si>
  <si>
    <t>E.g. Resin-treated compressed wood, heat-stabilized compressed wood</t>
  </si>
  <si>
    <t>Compressed wood</t>
  </si>
  <si>
    <t>W9.11</t>
  </si>
  <si>
    <t>Wood-plastic composites</t>
  </si>
  <si>
    <t>W10.1</t>
  </si>
  <si>
    <t>E.g. Cases, boxes, crates, cases for jewellery or cutlery.</t>
  </si>
  <si>
    <t>W10</t>
  </si>
  <si>
    <t>Solid wood packaging</t>
  </si>
  <si>
    <t>Wood package and similar</t>
  </si>
  <si>
    <t>W10.2</t>
  </si>
  <si>
    <t>Cable-drums</t>
  </si>
  <si>
    <t>W10.3</t>
  </si>
  <si>
    <t>Pallets and skids</t>
  </si>
  <si>
    <t>W10.4</t>
  </si>
  <si>
    <t>E.g. Staves, barrels, casks, vats, tubs</t>
  </si>
  <si>
    <t>Cooper's products</t>
  </si>
  <si>
    <t>W10.5</t>
  </si>
  <si>
    <t>Container flooring</t>
  </si>
  <si>
    <t>W11</t>
  </si>
  <si>
    <t>W11.1</t>
  </si>
  <si>
    <t>E.g. Flush doors, fire doors</t>
  </si>
  <si>
    <t>Wood for construction</t>
  </si>
  <si>
    <t>Doors and door frames</t>
  </si>
  <si>
    <t>W11.2</t>
  </si>
  <si>
    <t>Windows and window frames</t>
  </si>
  <si>
    <t>W11.3</t>
  </si>
  <si>
    <t>Stairs</t>
  </si>
  <si>
    <t>W11.4</t>
  </si>
  <si>
    <t>Dividers</t>
  </si>
  <si>
    <t>W11.5</t>
  </si>
  <si>
    <t>W11.5.1</t>
  </si>
  <si>
    <t>Flooring</t>
  </si>
  <si>
    <t>Laminate flooring</t>
  </si>
  <si>
    <t>W11.5.2</t>
  </si>
  <si>
    <t>E.g. Assembled parquet panels, block parquets</t>
  </si>
  <si>
    <t>Parquet flooring</t>
  </si>
  <si>
    <t>W11.5.3</t>
  </si>
  <si>
    <t>Plank flooring</t>
  </si>
  <si>
    <t>W11.5.4</t>
  </si>
  <si>
    <t>Wood-block flooring</t>
  </si>
  <si>
    <t>W11.5.5</t>
  </si>
  <si>
    <t>Engineered flooring</t>
  </si>
  <si>
    <t>W11.6</t>
  </si>
  <si>
    <t>Gates and garage doors</t>
  </si>
  <si>
    <t>W11.7</t>
  </si>
  <si>
    <t>Wall cladding</t>
  </si>
  <si>
    <t>W11.8</t>
  </si>
  <si>
    <t>E.g. MDF mouldings, softwood mouldings</t>
  </si>
  <si>
    <t>Mouldings</t>
  </si>
  <si>
    <t>W11.9</t>
  </si>
  <si>
    <t>Hot tubs and sauna</t>
  </si>
  <si>
    <t>W11.10</t>
  </si>
  <si>
    <t>Wooden insulation</t>
  </si>
  <si>
    <t>W11.11</t>
  </si>
  <si>
    <t>Window blinds, shutters and similar</t>
  </si>
  <si>
    <t>W11.12</t>
  </si>
  <si>
    <t>E.g. Prefabricated facade construction elements</t>
  </si>
  <si>
    <t>Houses and building elements</t>
  </si>
  <si>
    <t>W11.13</t>
  </si>
  <si>
    <t>Marine constructions, except boats</t>
  </si>
  <si>
    <t>W11.14</t>
  </si>
  <si>
    <t>Trusses and roofs</t>
  </si>
  <si>
    <t>W11.15</t>
  </si>
  <si>
    <t>E.g. Shingles, shakes.</t>
  </si>
  <si>
    <t>Roofing tiles</t>
  </si>
  <si>
    <t>W12</t>
  </si>
  <si>
    <t>W12.1</t>
  </si>
  <si>
    <t>Indoor furniture</t>
  </si>
  <si>
    <t>Cabinet</t>
  </si>
  <si>
    <t>W12.2</t>
  </si>
  <si>
    <t>E.g. Custom cabinetry, built-in desks, counters, etc.</t>
  </si>
  <si>
    <t>Custom furniture</t>
  </si>
  <si>
    <t>W12.3</t>
  </si>
  <si>
    <t>Tables</t>
  </si>
  <si>
    <t>W12.4</t>
  </si>
  <si>
    <t>Beds</t>
  </si>
  <si>
    <t>W12.5</t>
  </si>
  <si>
    <t>Couches and armchairs</t>
  </si>
  <si>
    <t>W12.6</t>
  </si>
  <si>
    <t>Chairs and stools</t>
  </si>
  <si>
    <t>W12.7</t>
  </si>
  <si>
    <t>Office furniture</t>
  </si>
  <si>
    <t>W12.8</t>
  </si>
  <si>
    <t>E.g. Furniture for laboratories, schools, hospitals.</t>
  </si>
  <si>
    <t xml:space="preserve">Institutional casework </t>
  </si>
  <si>
    <t>W12.9</t>
  </si>
  <si>
    <t>Wardrobes</t>
  </si>
  <si>
    <t>W12.10</t>
  </si>
  <si>
    <t>Cupboards and chests</t>
  </si>
  <si>
    <t>W12.11</t>
  </si>
  <si>
    <t>Kitchen countertops</t>
  </si>
  <si>
    <t>W12.12</t>
  </si>
  <si>
    <t>Parts of furniture</t>
  </si>
  <si>
    <t>W12.13</t>
  </si>
  <si>
    <t>Shelves</t>
  </si>
  <si>
    <t>W13</t>
  </si>
  <si>
    <t>W13.1</t>
  </si>
  <si>
    <t>W13.1.1</t>
  </si>
  <si>
    <t>Outdoor furniture and gardening</t>
  </si>
  <si>
    <t>Garden furniture</t>
  </si>
  <si>
    <t>Garden tables</t>
  </si>
  <si>
    <t>W13.1.2</t>
  </si>
  <si>
    <t>Garden benches</t>
  </si>
  <si>
    <t>W13.1.3</t>
  </si>
  <si>
    <t>Garden chairs and stools</t>
  </si>
  <si>
    <t>W13.1.4</t>
  </si>
  <si>
    <t>Hammocks and hammock frames</t>
  </si>
  <si>
    <t>W13.2</t>
  </si>
  <si>
    <t>Trellis and plant support</t>
  </si>
  <si>
    <t>W13.3</t>
  </si>
  <si>
    <t>E.g. Gazebo</t>
  </si>
  <si>
    <t>Shelters and parasols</t>
  </si>
  <si>
    <t>W13.4</t>
  </si>
  <si>
    <t>Fences, fence stakes, pales</t>
  </si>
  <si>
    <t>W13.5</t>
  </si>
  <si>
    <t>Decking and garden sleepers</t>
  </si>
  <si>
    <t>W13.6</t>
  </si>
  <si>
    <t>Garden sheds</t>
  </si>
  <si>
    <t>W13.7</t>
  </si>
  <si>
    <t>E.g. Flower boxes, palisades, wooden boxes for storing outdoor equipment</t>
  </si>
  <si>
    <t>Other outdoor furniture and gardening products</t>
  </si>
  <si>
    <t>W14</t>
  </si>
  <si>
    <t>W14.1</t>
  </si>
  <si>
    <t>E.g. Violin, guitars, harps</t>
  </si>
  <si>
    <t>Musical instruments</t>
  </si>
  <si>
    <t>String musical instruments</t>
  </si>
  <si>
    <t>W14.2</t>
  </si>
  <si>
    <t>E.g. Piano, organs</t>
  </si>
  <si>
    <t>Keyboard musical instruments</t>
  </si>
  <si>
    <t>W14.3</t>
  </si>
  <si>
    <t>E.g. Clarinet, oboe, bassoon</t>
  </si>
  <si>
    <t>Wind or mouth-blown musical instruments</t>
  </si>
  <si>
    <t>W14.4</t>
  </si>
  <si>
    <t>E.g. Drums, bongos</t>
  </si>
  <si>
    <t>Percussions</t>
  </si>
  <si>
    <t>W14.5</t>
  </si>
  <si>
    <t>E.g. Guitar necks</t>
  </si>
  <si>
    <t>Parts of musical instruments</t>
  </si>
  <si>
    <t>W15</t>
  </si>
  <si>
    <t>W15.1</t>
  </si>
  <si>
    <t>E.g. Roundabouts, swings, slides, cable railway, sheds and similar</t>
  </si>
  <si>
    <t>Recreational goods</t>
  </si>
  <si>
    <t>Playground equipment</t>
  </si>
  <si>
    <t>W15.2</t>
  </si>
  <si>
    <t>Toys and games made with wood</t>
  </si>
  <si>
    <t>W15.3</t>
  </si>
  <si>
    <t>W15.3.1</t>
  </si>
  <si>
    <t>Sporting goods</t>
  </si>
  <si>
    <t>Bicycles</t>
  </si>
  <si>
    <t>W15.3.2</t>
  </si>
  <si>
    <t>Bats, sticks, poles and paddles</t>
  </si>
  <si>
    <t>W15.3.3</t>
  </si>
  <si>
    <t>Boards and skis</t>
  </si>
  <si>
    <t>W15.3.4</t>
  </si>
  <si>
    <t>E.g. Yoga blocks, wooden balls</t>
  </si>
  <si>
    <t>Other sporting goods</t>
  </si>
  <si>
    <t>W16</t>
  </si>
  <si>
    <t>W16.1</t>
  </si>
  <si>
    <t>E.g. Frames for paintings, photographs, mirrors</t>
  </si>
  <si>
    <t>Household articles</t>
  </si>
  <si>
    <t>Wooden frames</t>
  </si>
  <si>
    <t>W16.2</t>
  </si>
  <si>
    <t>E.g. Brush bodies and handles, combs</t>
  </si>
  <si>
    <t>Brooms, brushes and brush handles</t>
  </si>
  <si>
    <t>W16.3</t>
  </si>
  <si>
    <t>E.g. Wooden spoons, chopsticks, toothpicks, pepper mills, bbq sets</t>
  </si>
  <si>
    <t>Tableware, kitchenware and similar</t>
  </si>
  <si>
    <t>W16.4</t>
  </si>
  <si>
    <t>Clothes hangers and pegs</t>
  </si>
  <si>
    <t>W16.5</t>
  </si>
  <si>
    <t>Toilet seats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</si>
  <si>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</si>
  <si>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</si>
  <si>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</si>
  <si>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</si>
  <si>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</si>
  <si>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</si>
  <si>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</si>
  <si>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</si>
  <si>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</si>
  <si>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</si>
  <si>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</si>
  <si>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</si>
  <si>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</si>
  <si>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</si>
  <si>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</si>
  <si>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</si>
  <si>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</si>
  <si>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</si>
  <si>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</si>
  <si>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</si>
  <si>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</si>
  <si>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</si>
  <si>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</si>
  <si>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</si>
  <si>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</si>
  <si>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</si>
  <si>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</si>
  <si>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</si>
  <si>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</si>
  <si>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</si>
  <si>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</si>
  <si>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</si>
  <si>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</si>
  <si>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</si>
  <si>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</si>
  <si>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</si>
  <si>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</si>
  <si>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</si>
  <si>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</si>
  <si>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</si>
  <si>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</si>
  <si>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</si>
  <si>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</si>
  <si>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</si>
  <si>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</si>
  <si>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</si>
  <si>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</si>
  <si>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</si>
  <si>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</si>
  <si>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</si>
  <si>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</si>
  <si>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</si>
  <si>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</si>
  <si>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</si>
  <si>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</si>
  <si>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</si>
  <si>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t>
  </si>
  <si>
    <t>P1.1</t>
  </si>
  <si>
    <t>P1.1.1</t>
  </si>
  <si>
    <t>Pulp</t>
  </si>
  <si>
    <t>Mechanical pulp, bleached</t>
  </si>
  <si>
    <t>Groundwood</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</si>
  <si>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</si>
  <si>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</si>
  <si>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</si>
  <si>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</si>
  <si>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</si>
  <si>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</si>
  <si>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</si>
  <si>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</si>
  <si>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</si>
  <si>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</si>
  <si>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</si>
  <si>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</si>
  <si>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</si>
  <si>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</si>
  <si>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</si>
  <si>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</si>
  <si>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</si>
  <si>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</si>
  <si>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</si>
  <si>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</si>
  <si>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</si>
  <si>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</si>
  <si>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</si>
  <si>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</si>
  <si>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</si>
  <si>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</si>
  <si>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</si>
  <si>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</si>
  <si>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</si>
  <si>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</si>
  <si>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</si>
  <si>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</si>
  <si>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</si>
  <si>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</si>
  <si>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</si>
  <si>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</si>
  <si>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</si>
  <si>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</si>
  <si>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</si>
  <si>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</si>
  <si>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</si>
  <si>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</si>
  <si>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</si>
  <si>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</si>
  <si>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</si>
  <si>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</si>
  <si>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</si>
  <si>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</si>
  <si>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</si>
  <si>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</si>
  <si>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</si>
  <si>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</si>
  <si>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</si>
  <si>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</si>
  <si>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</si>
  <si>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</si>
  <si>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</si>
  <si>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</si>
  <si>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</si>
  <si>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</si>
  <si>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</si>
  <si>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</si>
  <si>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</si>
  <si>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</si>
  <si>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</si>
  <si>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</si>
  <si>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</si>
  <si>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</si>
  <si>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</si>
  <si>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</si>
  <si>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</si>
  <si>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</si>
  <si>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</si>
  <si>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</si>
  <si>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</si>
  <si>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</si>
  <si>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</si>
  <si>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</si>
  <si>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</si>
  <si>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</si>
  <si>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</si>
  <si>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</si>
  <si>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</si>
  <si>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</si>
  <si>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</si>
  <si>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</si>
  <si>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</si>
  <si>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</si>
  <si>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</si>
  <si>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</si>
  <si>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</si>
  <si>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</si>
  <si>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</si>
  <si>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</si>
  <si>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</si>
  <si>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</si>
  <si>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</si>
  <si>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</si>
  <si>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</si>
  <si>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</si>
  <si>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</si>
  <si>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</si>
  <si>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</si>
  <si>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</si>
  <si>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</si>
  <si>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</si>
  <si>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</si>
  <si>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</si>
  <si>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</si>
  <si>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</si>
  <si>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</si>
  <si>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</si>
  <si>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</si>
  <si>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</si>
  <si>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</si>
  <si>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</si>
  <si>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</si>
  <si>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</si>
  <si>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</si>
  <si>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</si>
  <si>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</si>
  <si>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</si>
  <si>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</si>
  <si>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</si>
  <si>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</si>
  <si>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</si>
  <si>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</si>
  <si>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</si>
  <si>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</si>
  <si>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</si>
  <si>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</si>
  <si>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</si>
  <si>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</si>
  <si>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</si>
  <si>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</si>
  <si>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</si>
  <si>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</si>
  <si>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</si>
  <si>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</si>
  <si>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</si>
  <si>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</si>
  <si>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</si>
  <si>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</si>
  <si>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</si>
  <si>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</si>
  <si>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</si>
  <si>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</si>
  <si>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</si>
  <si>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</si>
  <si>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</si>
  <si>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</si>
  <si>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</si>
  <si>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</si>
  <si>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</si>
  <si>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</si>
  <si>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</si>
  <si>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</si>
  <si>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</si>
  <si>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</si>
  <si>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</si>
  <si>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</si>
  <si>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</si>
  <si>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</si>
  <si>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</si>
  <si>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</si>
  <si>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</si>
  <si>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</si>
  <si>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</si>
  <si>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</si>
  <si>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</si>
  <si>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</si>
  <si>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</si>
  <si>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</si>
  <si>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</si>
  <si>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</si>
  <si>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</si>
  <si>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</si>
  <si>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</si>
  <si>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</si>
  <si>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</si>
  <si>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</si>
  <si>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</si>
  <si>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t>
  </si>
  <si>
    <t>P8.1</t>
  </si>
  <si>
    <t>Printed materials</t>
  </si>
  <si>
    <t>Books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</si>
  <si>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</si>
  <si>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</si>
  <si>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</si>
  <si>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</si>
  <si>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</si>
  <si>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</si>
  <si>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</si>
  <si>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</si>
  <si>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</si>
  <si>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</si>
  <si>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</si>
  <si>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</si>
  <si>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</si>
  <si>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</si>
  <si>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11"/>
        <rFont val="Cambria"/>
        <family val="1"/>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</si>
  <si>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</si>
  <si>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</si>
  <si>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</si>
  <si>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</si>
  <si>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</si>
  <si>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</si>
  <si>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</si>
  <si>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</si>
  <si>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</si>
  <si>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</si>
  <si>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</si>
  <si>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</si>
  <si>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</si>
  <si>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</si>
  <si>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</si>
  <si>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</si>
  <si>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</si>
  <si>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</si>
  <si>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</si>
  <si>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</si>
  <si>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</si>
  <si>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</si>
  <si>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</si>
  <si>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</si>
  <si>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</si>
  <si>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</si>
  <si>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</si>
  <si>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</si>
  <si>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</si>
  <si>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</si>
  <si>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</si>
  <si>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</si>
  <si>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</si>
  <si>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</si>
  <si>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</si>
  <si>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</si>
  <si>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</si>
  <si>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</si>
  <si>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</si>
  <si>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</si>
  <si>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</si>
  <si>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</si>
  <si>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</si>
  <si>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</si>
  <si>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</si>
  <si>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</si>
  <si>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</si>
  <si>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</si>
  <si>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</si>
  <si>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</si>
  <si>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</si>
  <si>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</si>
  <si>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</si>
  <si>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</si>
  <si>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</si>
  <si>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</si>
  <si>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</si>
  <si>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</si>
  <si>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</si>
  <si>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</si>
  <si>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</si>
  <si>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</si>
  <si>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</si>
  <si>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</si>
  <si>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</si>
  <si>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</si>
  <si>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</si>
  <si>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</si>
  <si>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</si>
  <si>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</si>
  <si>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</si>
  <si>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</si>
  <si>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</si>
  <si>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</si>
  <si>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</si>
  <si>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</si>
  <si>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</si>
  <si>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</si>
  <si>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</si>
  <si>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</si>
  <si>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</si>
  <si>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</si>
  <si>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</si>
  <si>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</si>
  <si>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</si>
  <si>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</si>
  <si>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</si>
  <si>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</si>
  <si>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</si>
  <si>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</si>
  <si>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</si>
  <si>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</si>
  <si>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</si>
  <si>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</si>
  <si>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</si>
  <si>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</si>
  <si>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</si>
  <si>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</si>
  <si>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</si>
  <si>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</si>
  <si>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</si>
  <si>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</si>
  <si>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</si>
  <si>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</si>
  <si>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</si>
  <si>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</si>
  <si>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</si>
  <si>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</si>
  <si>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</si>
  <si>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</si>
  <si>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</si>
  <si>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</si>
  <si>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</si>
  <si>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</si>
  <si>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</si>
  <si>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</si>
  <si>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</si>
  <si>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</si>
  <si>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</si>
  <si>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</si>
  <si>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</si>
  <si>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</si>
  <si>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</si>
  <si>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</si>
  <si>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</si>
  <si>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</si>
  <si>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</si>
  <si>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</si>
  <si>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</si>
  <si>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</si>
  <si>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</si>
  <si>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</si>
  <si>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</si>
  <si>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</si>
  <si>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</si>
  <si>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</si>
  <si>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</si>
  <si>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</si>
  <si>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</si>
  <si>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</si>
  <si>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</si>
  <si>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</si>
  <si>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</si>
  <si>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</si>
  <si>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</si>
  <si>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</si>
  <si>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</si>
  <si>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</si>
  <si>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</si>
  <si>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</si>
  <si>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</si>
  <si>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Sections required for translation: (indicated by yellow highlighting in adjacent column)</t>
  </si>
  <si>
    <t>Tab</t>
  </si>
  <si>
    <t>Section</t>
  </si>
  <si>
    <t>Cover sheet</t>
  </si>
  <si>
    <t>All</t>
  </si>
  <si>
    <t>1. Basic info</t>
  </si>
  <si>
    <t>3. MA Cert process</t>
  </si>
  <si>
    <t>5. MA Forest</t>
  </si>
  <si>
    <t>At each surveillance (6 - 9)</t>
  </si>
  <si>
    <t>6. S1</t>
  </si>
  <si>
    <t>7. S2</t>
  </si>
  <si>
    <t>8. S3</t>
  </si>
  <si>
    <t>9. S4</t>
  </si>
  <si>
    <t xml:space="preserve">Annexes: </t>
  </si>
  <si>
    <t>A1 FM Standard checklist</t>
  </si>
  <si>
    <t>Scoring summary table only</t>
  </si>
  <si>
    <t>A2 Consultation summary</t>
  </si>
  <si>
    <t>ANNEX 16 ECOSYSTEM SERVICES CHECKLIST AND STATEMENT</t>
  </si>
  <si>
    <t>FSC reference</t>
  </si>
  <si>
    <t>This checklist shall be used to evaluate Ecosystem Services alongside the relevant forest management standard for the region/country.
Each proposed impact shall be evaluated individually; some proposed impacts may be approved (verified or validated) while others may not - see table below.
The first page of the Ecosystem Services Certification Document (ESCD) 'Results of the Evaluation' shall be completed by the audit team leader and all ESCDs submitted to SACL with the forest management report (this report) are uploaded to the FSC public certificate database once the impacts have been validated or verified: https://info.fsc.org/certificate.php</t>
  </si>
  <si>
    <r>
      <rPr>
        <b/>
        <i/>
        <sz val="11"/>
        <rFont val="Cambria"/>
        <family val="1"/>
      </rPr>
      <t xml:space="preserve">Ecosystem Service included in the scope </t>
    </r>
    <r>
      <rPr>
        <b/>
        <i/>
        <sz val="11"/>
        <color indexed="56"/>
        <rFont val="Cambria"/>
        <family val="1"/>
      </rPr>
      <t xml:space="preserve">(delete those which are not in the scope):
</t>
    </r>
    <r>
      <rPr>
        <i/>
        <sz val="11"/>
        <color indexed="10"/>
        <rFont val="Cambria"/>
        <family val="1"/>
      </rPr>
      <t xml:space="preserve">Record ES codes on A7 Members &amp; FMUs for group/multiple MU certificates
Record </t>
    </r>
    <r>
      <rPr>
        <i/>
        <u/>
        <sz val="11"/>
        <color indexed="10"/>
        <rFont val="Cambria"/>
        <family val="1"/>
      </rPr>
      <t>verified</t>
    </r>
    <r>
      <rPr>
        <i/>
        <sz val="11"/>
        <color indexed="10"/>
        <rFont val="Cambria"/>
        <family val="1"/>
      </rPr>
      <t xml:space="preserve"> impacts on A12b Ecosystem Services schedule</t>
    </r>
  </si>
  <si>
    <t>Date Validated</t>
  </si>
  <si>
    <t>Date Verified (no open Major CARs)</t>
  </si>
  <si>
    <r>
      <rPr>
        <b/>
        <i/>
        <sz val="11"/>
        <color indexed="56"/>
        <rFont val="Cambria"/>
        <family val="1"/>
      </rPr>
      <t>Biodiversity Conservation</t>
    </r>
    <r>
      <rPr>
        <i/>
        <sz val="11"/>
        <color indexed="56"/>
        <rFont val="Cambria"/>
        <family val="1"/>
      </rPr>
      <t xml:space="preserve">
ES 1.1: Restoration of natural forest cover
ES 1.2: Conservation of intact forest landscapes
ES 1.3: Maintenance of an ecologically sufficient conservation area network
ES 1.4: Conservation of natural forest characteristics
ES 1.5: Restoration of natural forest characteristics
ES 1.6: Conservation of  species diversity
ES 1.7: Restoration of species diversity</t>
    </r>
  </si>
  <si>
    <r>
      <rPr>
        <b/>
        <i/>
        <sz val="11"/>
        <color indexed="56"/>
        <rFont val="Cambria"/>
        <family val="1"/>
      </rPr>
      <t>Carbon sequestration and storage</t>
    </r>
    <r>
      <rPr>
        <i/>
        <sz val="11"/>
        <color indexed="56"/>
        <rFont val="Cambria"/>
        <family val="1"/>
      </rPr>
      <t xml:space="preserve">
ES 2.1: Conservation of forest carbon stocks
ES 2.2: Restoration of forest carbon stocks</t>
    </r>
  </si>
  <si>
    <r>
      <rPr>
        <b/>
        <i/>
        <sz val="11"/>
        <color indexed="56"/>
        <rFont val="Cambria"/>
        <family val="1"/>
      </rPr>
      <t>Watershed Services</t>
    </r>
    <r>
      <rPr>
        <i/>
        <sz val="11"/>
        <color indexed="56"/>
        <rFont val="Cambria"/>
        <family val="1"/>
      </rPr>
      <t xml:space="preserve">
ES 3.1: Maintenance of  water quality
ES 3.2: Enhancement of water quality
ES 3.3: Maintenance of the capacity of watersheds to purify and regulate water flow
ES 3.4: Restoration of the capacity of watersheds to purify and regulate water flow</t>
    </r>
  </si>
  <si>
    <r>
      <rPr>
        <b/>
        <i/>
        <sz val="11"/>
        <color indexed="56"/>
        <rFont val="Cambria"/>
        <family val="1"/>
      </rPr>
      <t>Soil Conservation</t>
    </r>
    <r>
      <rPr>
        <i/>
        <sz val="11"/>
        <color indexed="56"/>
        <rFont val="Cambria"/>
        <family val="1"/>
      </rPr>
      <t xml:space="preserve">
ES 4.1: Maintenance of soil condition
ES 4.2: Restoration/enhancement of soil condition
ES 4.3: Reduction of soil erosion through reforestation/restoration</t>
    </r>
  </si>
  <si>
    <r>
      <rPr>
        <b/>
        <i/>
        <sz val="11"/>
        <color indexed="56"/>
        <rFont val="Cambria"/>
        <family val="1"/>
      </rPr>
      <t>Recreation Services</t>
    </r>
    <r>
      <rPr>
        <i/>
        <sz val="11"/>
        <color indexed="56"/>
        <rFont val="Cambria"/>
        <family val="1"/>
      </rPr>
      <t xml:space="preserve">
ES 5.1 Maintenance/conservation of areas of importance for recreation and/or tourism
ES 5.2: Restoration or enhancement of areas of importance for recreation and/or tourism
ES 5.3: Maintenance/conservation of populations of species of interest for nature-based tourism</t>
    </r>
  </si>
  <si>
    <t>FSC-PRO-30-006 V1-2</t>
  </si>
  <si>
    <t>PART 1 - GENERAL REQUIREMENTS</t>
  </si>
  <si>
    <t>1.1 In order to comply with Parts I, II, III, and IV of this procedure, the organization shall be an applicant for or hold a valid FSC forest management certificate.</t>
  </si>
  <si>
    <t>1.2 Failure to demonstrate an impact according to this procedure shall not affect the status of the FSC forest management certificate.</t>
  </si>
  <si>
    <t>1.3 To demonstrate the impact of forest management activities on ecosystem services, the organization shall implement all of the seven steps described in Part III of FSC-PRO-30-006 procedure.</t>
  </si>
  <si>
    <t>1.3.1 One or more impacts may be proposed for one or more ecosystem services.</t>
  </si>
  <si>
    <t>1.4 The demonstration of impacts, as described in Part III of this procedure, may be applied across several management units within a certified group.</t>
  </si>
  <si>
    <t>1.4.1 In group certification, designated requirements for ecosystem services  can  be  applied at the group level.  In such cases, membership rules shall clarify the division  of responsibilities between group members and the group entity for demonstrating ecosystem services impacts.</t>
  </si>
  <si>
    <t>1.4.2 When only some of the members of the certified group decide to comply with this procedure, specific rules and identification systems shall be established to differentiate the members applying this procedure from the other members.</t>
  </si>
  <si>
    <t>1.5 The organization shall record the information from each step in the relevant section of the Ecosystem Services Certification Document (ESCD).</t>
  </si>
  <si>
    <t>1.5.1</t>
  </si>
  <si>
    <r>
      <t xml:space="preserve">1.5.1 The organization shall make the ESCD available in at least one of the official language(s) of the country, or the most widely spoken language in the area in which the management unit is located;
</t>
    </r>
    <r>
      <rPr>
        <i/>
        <sz val="11"/>
        <rFont val="Cambria"/>
        <family val="1"/>
        <scheme val="major"/>
      </rPr>
      <t>NOTE: If the organization wishes to get support from FSC to implement the procedure or access ecosystem services markets, FSC may need to request a translation of the ESCD(s) into one of the official languages of FSC, at the expense of the organization.</t>
    </r>
  </si>
  <si>
    <t>1.5.2</t>
  </si>
  <si>
    <t>1.5.2 The organization should develop an ESCD for each declared ecosystem service;</t>
  </si>
  <si>
    <t>1.5.3</t>
  </si>
  <si>
    <t>1.5.3 The organization should send the ESCD(s) to the certification body 30 days prior to the start of the evaluation.</t>
  </si>
  <si>
    <t>1.6 The organization shall update the ESCD at least every five years.</t>
  </si>
  <si>
    <t>1.7 The organization may modify the layout and text of the ESCD if required to be in line with its specific corporate design and branding.</t>
  </si>
  <si>
    <t>PART 2 - Additional management requirements for the proposed ecosystem services impacts</t>
  </si>
  <si>
    <t>2. Management requirements for all proposed impacts</t>
  </si>
  <si>
    <t>2.1 Peatlands are not drained.</t>
  </si>
  <si>
    <t>2.2 Wetlands, peatlands, savannahs, or natural grasslands are not converted to plantations or any other land use.</t>
  </si>
  <si>
    <t>2.3 Areas converted from wetlands, peatlands, savannahs, or natural grasslands to plantation since November 1994 are not certified, except where:</t>
  </si>
  <si>
    <t>2.3.1</t>
  </si>
  <si>
    <t>2.3.1 The organization provides clear and sufficient evidence that it was not directly or indirectly responsible for the conversion; or</t>
  </si>
  <si>
    <t>2.3.2</t>
  </si>
  <si>
    <t>2.3.2 The conversion is producing clear, substantial, additional, secure, long-term conservation benefits in the management unit; and</t>
  </si>
  <si>
    <t>2.3.3</t>
  </si>
  <si>
    <t>2.3.3 The total area of plantation on sites converted since November 1994 is less than 5 per cent of the total area of the management unit.</t>
  </si>
  <si>
    <t>2.4 Knowledgeable experts independent of the organization confirm the effectiveness of management strategies and actions to maintain and/or enhance the identified high conservation value areas.</t>
  </si>
  <si>
    <t>3. Management requirements for specific proposed impacts</t>
  </si>
  <si>
    <r>
      <t xml:space="preserve">Requirements for impact </t>
    </r>
    <r>
      <rPr>
        <b/>
        <sz val="11"/>
        <color rgb="FF000000"/>
        <rFont val="Cambria"/>
        <family val="2"/>
        <scheme val="major"/>
      </rPr>
      <t>ES1.3 (Maintenance of an ecologically sufficient conservation area network)</t>
    </r>
  </si>
  <si>
    <t xml:space="preserve">3.1 The conservation area network, and conservation areas outside the management unit:   </t>
  </si>
  <si>
    <t>3.1.1</t>
  </si>
  <si>
    <t>3.1.1 Represent the full range of environmental values in the management unit;</t>
  </si>
  <si>
    <t>3.1.2</t>
  </si>
  <si>
    <t xml:space="preserve"> 3.1.2 Have sufficient size or functional connectivity to support natural processes;</t>
  </si>
  <si>
    <t>3.1.3</t>
  </si>
  <si>
    <r>
      <t xml:space="preserve">3.1.3 Contain the full range of habitats present for focal species and rare and threatened species; </t>
    </r>
    <r>
      <rPr>
        <b/>
        <i/>
        <sz val="11"/>
        <rFont val="Cambria"/>
        <family val="2"/>
        <scheme val="major"/>
      </rPr>
      <t>and</t>
    </r>
  </si>
  <si>
    <t>3.1.4</t>
  </si>
  <si>
    <t>3.1.4 Have sufficient size or functional connectivity with other suitable habitat to support viable populations of focal species, including rare and threatened species in the region.</t>
  </si>
  <si>
    <t>3.2 Knowledgeable experts independent of the organization confirm the sufficiency of the conservation area network.</t>
  </si>
  <si>
    <t>Requirement for impact ES1.4 (Conservation of natural forest characteristics) and ES1.5 (Restoration of natural forest characteristics)</t>
  </si>
  <si>
    <t>3.3 Management activities maintain, enhance, or restore natural landscape-level characteristics,
including forest diversity, composition, and structure.</t>
  </si>
  <si>
    <t>Requirement for impact ES1.6 (Conservation of species diversity) and 1.7 (Restoration of species diversity)</t>
  </si>
  <si>
    <t>3.4 Management activities maintain, enhance, or restore rare and threatened species and their habitats, including through the provision of conservation zones, protection areas, connectivity, and other direct means for their survival and viability.</t>
  </si>
  <si>
    <t>Requirements for impact ES2.1 (Conservation of forest carbon stocks)</t>
  </si>
  <si>
    <t>3.5 Forests are identified to be protected due to their carbon stocks, according to FSC-GUI-30-006 FSC Guidance for Demonstrating Ecosystem Services Impacts.</t>
  </si>
  <si>
    <t>3.6 Management activities maintain, enhance, or restore carbon storage in the forest, including through forest protection and reduced impact logging practices for carbon, as described in FSC-GUI-30-006 FSC Guidance for Demonstrating Ecosystem Services Impacts.</t>
  </si>
  <si>
    <t>GUIDANCE TO AUDITOR: Possible items to assess may include:
- Documented assessment of carbon stock
-Designation to establish conservation/ protection area according to the carbon stock
- Clear Maps of carbon stock in working area
- Management plan/ Procedure/ Mechanism to maintain, enhance. or restore carbon storage shall be defined, documented, and implemented
- Monitoring and evaluation records
- Training to relevant workers about ES including ESCD doc</t>
  </si>
  <si>
    <t>Requirements for impacts related to watershed services</t>
  </si>
  <si>
    <t>3.7 An assessment identifies:</t>
  </si>
  <si>
    <t>3.7.1 Hydrological features and connections, including permanent and temporary water bodies, watercourses, and aquifers;</t>
  </si>
  <si>
    <t>3.7.2</t>
  </si>
  <si>
    <t>3.7.2 Domestic water needs for local communities and Indigenous Peoples within and outside of the management unit that may be impacted by management activities;</t>
  </si>
  <si>
    <t>3.7.3</t>
  </si>
  <si>
    <t>3.7.3 Areas of water stress and water scarcity; and</t>
  </si>
  <si>
    <t>3.7.4</t>
  </si>
  <si>
    <t>3.7.4 Consumption of water by the organization and other users.</t>
  </si>
  <si>
    <t>3.8 Measures are implemented to maintain, enhance, or restore permanent and temporary water bodies, watercourses, and aquifers.</t>
  </si>
  <si>
    <t>3.9 Chemicals, waste, and sediment are not discharged into water bodies, watercourses, or aquifers.</t>
  </si>
  <si>
    <t>3.10</t>
  </si>
  <si>
    <t>3.10 The management activities and strategies implemented by the organization respect universal access to water, as defined in UN Resolution 64/292: The human right to water and sanitation (http://www.un.org/en/ga/search/view_doc.asp?symbol=A/RES/64/292, accessed 1 November 2017).</t>
  </si>
  <si>
    <t>Requirements for impacts related to soil conservation</t>
  </si>
  <si>
    <t>3.11</t>
  </si>
  <si>
    <t>3.11 Vulnerable or high-risk soils are identified, including thin soils; soils with poor drainage and that are subject to waterlogging; and soils prone to compaction, erosion, instability, and run-off.</t>
  </si>
  <si>
    <t>3.12 Measures are implemented to reduce compaction, erosion, and landslides.</t>
  </si>
  <si>
    <t>3.13 Chemicals and waste are not discharged into soil.</t>
  </si>
  <si>
    <t>3.14 Management activities maintain, enhance, or restore soil fertility and stability.</t>
  </si>
  <si>
    <t>Requirements for impacts related to recreational services</t>
  </si>
  <si>
    <t>3.15 Measures are implemented to maintain, enhance, or restore:</t>
  </si>
  <si>
    <t>3.15.1</t>
  </si>
  <si>
    <t>3.15.1 Areas of importance for recreation and tourism, including site attractions, archaeological
sites, trails, areas of high visual quality, and areas of cultural or historical interest; and</t>
  </si>
  <si>
    <t>3.15.2</t>
  </si>
  <si>
    <t>3.15.2 Populations of species that are a tourist attraction.</t>
  </si>
  <si>
    <t>3.16 The rights, customs, and culture of Indigenous Peoples and local communities are not violated
by tourism activities.</t>
  </si>
  <si>
    <t>3.17 Practices are implemented to protect the health and safety of tourism customers.</t>
  </si>
  <si>
    <t>3.18 Health and safety plans and accident rates are publicly available in recreational areas and areas of interest to the tourism sector.</t>
  </si>
  <si>
    <t>3.19 A summary is provided of activities that demonstrate prevention of discrimination based on gender, age, ethnicity, religion, sexual orientation, or disability.</t>
  </si>
  <si>
    <t>PART 3 - Impact demonstration</t>
  </si>
  <si>
    <t>Step 1: Declaration of the ecosystem service(s)</t>
  </si>
  <si>
    <t>4.1 The organization shall declare the ecosystem service(s) for which an impact is proposed.</t>
  </si>
  <si>
    <t>4.2 The organization shall briefly describe the legal tenure to manage, use, and/or receive payments for the declared ecosystem service.</t>
  </si>
  <si>
    <t>4.3 The organization shall list any management objectives related to the declared ecosystem service(s), including any relevant objectives from the management plan.</t>
  </si>
  <si>
    <t>Step 2: Description of the ecosystem service(s)</t>
  </si>
  <si>
    <t>5.1 For each declared ecosystem service, the organization shall briefly describe:</t>
  </si>
  <si>
    <t>5.1.1 The current condition of the ecosystem service;</t>
  </si>
  <si>
    <t>5.1.2 The past condition of the ecosystem service, based on best available information;</t>
  </si>
  <si>
    <t>5.1.3</t>
  </si>
  <si>
    <t>5.1.3 Areas within and outside of the management unit that contribute to the declared ecosystem service;</t>
  </si>
  <si>
    <t>5.1.4</t>
  </si>
  <si>
    <t>5.1.4 Beneficiaries of the ecosystem service;</t>
  </si>
  <si>
    <t>5.1.5</t>
  </si>
  <si>
    <t>5.1.5 Threats to the ecosystem service, both human-induced and of natural origin, within and outside of the management unit;</t>
  </si>
  <si>
    <t>5.1.6</t>
  </si>
  <si>
    <r>
      <t xml:space="preserve">5.1.6 A summary of culturally appropriate engagement with Indigenous Peoples and local communities related to the declared ecosystem service, including ecosystem services access and use, and benefit sharing, consistent with Principle 3 and Principle 4 of FSC- STD-01-001 FSC Principles and Criteria for Forest Management.
</t>
    </r>
    <r>
      <rPr>
        <i/>
        <sz val="11"/>
        <rFont val="Cambria"/>
        <family val="1"/>
        <scheme val="major"/>
      </rPr>
      <t>Applicability NOTE: Small or low-intensity managed forests (SLIMF) are not required to comply with clause 5.1.2, unless required by the methodology used according to Step 5; and may describe only areas within the management unit to comply with Clauses 5.1.3 and 5.1.5.</t>
    </r>
  </si>
  <si>
    <t>Step 3: Theory of change: Linking management activities to impacts</t>
  </si>
  <si>
    <t>6.1 For each declared ecosystem service, the organization shall propose one or more of the impacts from Annex B.</t>
  </si>
  <si>
    <t>6.2 For each proposed impact, the organization shall develop a theory of change to describe the link between the contributing management activities and the proposed impacts, using Annex  A as a template.</t>
  </si>
  <si>
    <t>6.3 The organization shall specify in the theory of change:</t>
  </si>
  <si>
    <t>6.3.1 Any management activities that contribute to the proposed impact, including management activities to mitigate threats described in Clause 5.1.5;</t>
  </si>
  <si>
    <t>6.3.2</t>
  </si>
  <si>
    <r>
      <t xml:space="preserve">6.3.2 Outputs that result from the management activities; </t>
    </r>
    <r>
      <rPr>
        <b/>
        <i/>
        <u/>
        <sz val="11"/>
        <rFont val="Cambria"/>
        <family val="1"/>
      </rPr>
      <t>and</t>
    </r>
  </si>
  <si>
    <t>6.3.3</t>
  </si>
  <si>
    <t>6.3.3 Outcomes that result from the outputs.
Applicability NOTE: SLIMF may create a simplified theory of change that does not include outputs, but links the management activities directly to outcomes.</t>
  </si>
  <si>
    <t>6.4 The organization should incorporate any new management activities that contribute to the proposed impact in the monitoring plan of the management unit.</t>
  </si>
  <si>
    <r>
      <t xml:space="preserve">6.5 The organization shall identify and briefly describe any contextual factors that may influence the outcomes, e.g. the introduction of new legislation, or the presence of other water users.
</t>
    </r>
    <r>
      <rPr>
        <i/>
        <sz val="11"/>
        <rFont val="Cambria"/>
        <family val="1"/>
        <scheme val="major"/>
      </rPr>
      <t xml:space="preserve">Applicability NOTE: To comply with clause 6.5, SLIMF may focus the identification and description of contextual factors on those that are local, such as the presence of other water users.
</t>
    </r>
  </si>
  <si>
    <t>Step 4: Selection of outcome indicators</t>
  </si>
  <si>
    <t>7.1 For each proposed impact, the organization shall select one or more outcome indicators according to the requirements stipulated in the ‘Outcome indicators required’ column of Annex B, e.g. “The organization shall measure at least one outcome indicator to measure natural forest cover (1); and at least one outcome indicator to measure successful replanting activities (2)”.</t>
  </si>
  <si>
    <t>7.2 The organization shall select outcome indicators that are consistent with the outcomes from the theory of change developed according to Step 3.</t>
  </si>
  <si>
    <r>
      <t xml:space="preserve">7.3 For the selection of outcome indicators, the organization may:
7.3.1 Select outcome indicators from the examples provided in Annex B; </t>
    </r>
    <r>
      <rPr>
        <b/>
        <i/>
        <u/>
        <sz val="11"/>
        <rFont val="Cambria"/>
        <family val="1"/>
      </rPr>
      <t>or</t>
    </r>
  </si>
  <si>
    <t>7.3.2</t>
  </si>
  <si>
    <t>7.3.2 Alternatively, based on evidence of relevance to the outcomes, select outcome indicators that are not provided as examples in Annex B.</t>
  </si>
  <si>
    <r>
      <t xml:space="preserve">7.4 For each outcome indicator chosen, the organization shall specify a verifiable target that represents a desired future value for the outcome indicator.
</t>
    </r>
    <r>
      <rPr>
        <i/>
        <sz val="11"/>
        <rFont val="Cambria"/>
        <family val="1"/>
        <scheme val="major"/>
      </rPr>
      <t>Applicability NOTE: SLIMF are not required to comply with clauses 7.4 and 7.5.</t>
    </r>
  </si>
  <si>
    <r>
      <t xml:space="preserve">7.5 The organization shall justify the choice of the verifiable target.
</t>
    </r>
    <r>
      <rPr>
        <i/>
        <sz val="11"/>
        <rFont val="Cambria"/>
        <family val="1"/>
        <scheme val="major"/>
      </rPr>
      <t>Applicability NOTE: SLIMF are not required to comply with clauses 7.4 and 7.5.</t>
    </r>
  </si>
  <si>
    <t>Step 5: Methods</t>
  </si>
  <si>
    <t>8.1.1</t>
  </si>
  <si>
    <r>
      <t xml:space="preserve">8.1 To measure the values of the selected outcome indicator(s), the organization shall either:
8.1.1 Choose an applicable methodology from FSC-GUI-30-006 Guidance for Demonstrating Ecosystem Services Impacts; </t>
    </r>
    <r>
      <rPr>
        <b/>
        <i/>
        <u/>
        <sz val="11"/>
        <rFont val="Cambria"/>
        <family val="1"/>
      </rPr>
      <t>or</t>
    </r>
  </si>
  <si>
    <t>8.1.2</t>
  </si>
  <si>
    <t>8.1.2 Use another methodology that conforms to the following eligibility criteria:</t>
  </si>
  <si>
    <t>8.1.2.1</t>
  </si>
  <si>
    <t>8.1.2.1 The methodology is suitable for the local context and the outcome indicator to be measured;</t>
  </si>
  <si>
    <t>8.1.2.2</t>
  </si>
  <si>
    <t>8.1.2.2 The methodology is credible, based on best available information (e.g. there are publications that support the use of the methodology; or it has been validated through previous use; or it has been endorsed by experts);</t>
  </si>
  <si>
    <t>8.1.2.3</t>
  </si>
  <si>
    <t>8.1.2.3 The methodology is objective and replicable, i.e. it yields similar results when applied by different observers in the same site under similar conditions.</t>
  </si>
  <si>
    <t>8.2 The organization shall describe the methodology used to measure the values of the selected outcome indicator(s) in terms that are clear enough to facilitate evaluation.</t>
  </si>
  <si>
    <t>8.3 The organization shall describe the collection and analysis of data, including:
8.3.1 The data sources that were used (literature, interviews, field measurements, modelling, etc.);</t>
  </si>
  <si>
    <t>8.3.2</t>
  </si>
  <si>
    <t>8.3.2 Sampling methods, including frequency and/or intensity;</t>
  </si>
  <si>
    <t>8.3.3</t>
  </si>
  <si>
    <t>8.3.3 Any equipment used to measure the outcome indicator(s);</t>
  </si>
  <si>
    <t>8.3.4</t>
  </si>
  <si>
    <t>8.3.4 A summary of any data analyses performed.
NOTE: Guidance for the collection and analysis of data is provided in FSC-GUI-30-006 Guidance for Demonstrating Ecosystem Services Impacts.</t>
  </si>
  <si>
    <t>Step 6: Measurement and comparison of the value of outcome indicator(s)</t>
  </si>
  <si>
    <r>
      <t xml:space="preserve">9.1 The organization shall measure the present value of each selected outcome indicator.
</t>
    </r>
    <r>
      <rPr>
        <i/>
        <sz val="11"/>
        <rFont val="Cambria"/>
        <family val="1"/>
        <scheme val="major"/>
      </rPr>
      <t>NOTE: The present value of the indicator should be recent enough that it reasonably approximates the current value of the indicator in the forest. The acceptable age of the measurement will depend on the outcome indicator being measured, and on the ecosystem service; a measurement within the last five years could be a reasonable reflection of the present value.</t>
    </r>
  </si>
  <si>
    <t>9.2 The organization shall, according to the specifications given in the ‘Comparison’ column of Annex B, compare the present value of each outcome indicator with the specified value.</t>
  </si>
  <si>
    <t>9.3 When Annex B specifies the comparison of  the present value of  the outcome indicator to at least one prior measurement, the organization shall show in this comparison all previous measurements for which data is available.</t>
  </si>
  <si>
    <t>9.4 The organization shall implement Clauses 9.1–9.2 at least every five years, unless more frequent measurements are required by the methodology used.</t>
  </si>
  <si>
    <t>Step 7: Statement of results</t>
  </si>
  <si>
    <t>10.1 For each proposed impact, the organization shall provide evidence that the present value of the selected outcome indicators meets the required result specified in the column ‘Required result’ of Annex B.</t>
  </si>
  <si>
    <t>10.2 For each proposed impact, the organization shall describe how the result from Clause 10.1 contributes to the likelihood of achieving the proposed verifiable targets in the future.
Applicability NOTE: SLIMF are not required to comply with clause 10.2.</t>
  </si>
  <si>
    <t>Validation option</t>
  </si>
  <si>
    <t>11.1 As a first step towards verifying the proposed impact and having it verified, the organization may request to have a proposed impact validated.</t>
  </si>
  <si>
    <t>11.2.1</t>
  </si>
  <si>
    <t>11.2 The organization may request to have a proposed impact validated if:
11.2.1 The proposed impact is a restoration or enhancement of the ecosystem service;</t>
  </si>
  <si>
    <t>11.2.2</t>
  </si>
  <si>
    <t>11.2.2 The management activities have started recently and an impact cannot yet be demonstrated;</t>
  </si>
  <si>
    <t>11.2.3</t>
  </si>
  <si>
    <t>11.2.3 The organization provides an initial measurement of the outcome indicator(s) according to clause 9.1;</t>
  </si>
  <si>
    <t>11.2.4</t>
  </si>
  <si>
    <r>
      <t>11.2.4 The organization complies with all applicable requirements of Part III of this procedure (there are no Major non-compliances), with the exception of Clause 10.1 and 10.2;</t>
    </r>
    <r>
      <rPr>
        <b/>
        <i/>
        <u/>
        <sz val="11"/>
        <rFont val="Cambria"/>
        <family val="1"/>
      </rPr>
      <t xml:space="preserve"> and</t>
    </r>
  </si>
  <si>
    <t>11.2.5</t>
  </si>
  <si>
    <t>11.2.5 The organization has a credible plan to comply with all applicable requirements of this procedure within five years or in the next reevaluation.</t>
  </si>
  <si>
    <t>11.3 The organization may not use ecosystem services claims as described in Part IV of this procedure for impacts that have been validated (and not yet verified).</t>
  </si>
  <si>
    <t>Part IV: Market tools: Using FSC ecosystem services claims</t>
  </si>
  <si>
    <r>
      <t xml:space="preserve">Has the CH used FSC ecosystem services claims? If </t>
    </r>
    <r>
      <rPr>
        <b/>
        <i/>
        <sz val="11"/>
        <color rgb="FFFF0000"/>
        <rFont val="Cambria"/>
        <family val="2"/>
        <scheme val="major"/>
      </rPr>
      <t>YES</t>
    </r>
    <r>
      <rPr>
        <b/>
        <i/>
        <sz val="11"/>
        <rFont val="Cambria"/>
        <family val="1"/>
        <scheme val="major"/>
      </rPr>
      <t>, complete the following sections; if</t>
    </r>
    <r>
      <rPr>
        <b/>
        <i/>
        <sz val="11"/>
        <color rgb="FFFF0000"/>
        <rFont val="Cambria"/>
        <family val="2"/>
        <scheme val="major"/>
      </rPr>
      <t xml:space="preserve"> NO</t>
    </r>
    <r>
      <rPr>
        <b/>
        <i/>
        <sz val="11"/>
        <rFont val="Cambria"/>
        <family val="1"/>
        <scheme val="major"/>
      </rPr>
      <t xml:space="preserve">, stop here. 
</t>
    </r>
    <r>
      <rPr>
        <i/>
        <sz val="11"/>
        <rFont val="Cambria"/>
        <family val="2"/>
        <scheme val="major"/>
      </rPr>
      <t>NOTE: References to FSC ecosystem claims may be made on an FSC 100% product outside the FSC label,
or on separate promotional material. Communicating ecosystems claims through on-product labelling is
currently being assessed by FSC.</t>
    </r>
  </si>
  <si>
    <t>12.2 The FSC ecosystem services claim shall be any proposed impact from Annex B that has been verified by the certification body according to Part V of this procedure, e.g. ‘Maintenance of water quality’ (ES3.1).</t>
  </si>
  <si>
    <r>
      <t xml:space="preserve">12.3 For promotional purposes, FSC ecosystem services claims may also be described in summary form by using the phrase “verified positive impact” with reference to the ecosystem service(s) for which impacts have been verified.
</t>
    </r>
    <r>
      <rPr>
        <i/>
        <sz val="11"/>
        <rFont val="Cambria"/>
        <family val="2"/>
        <scheme val="major"/>
      </rPr>
      <t>For example: the claim ‘Conservation of natural forest characteristics’ (ES1.4) may also be more generally referred to as “Verified positive impact on biodiversity”.</t>
    </r>
  </si>
  <si>
    <r>
      <t xml:space="preserve">12.4 Organizations may make claims about multiple verified ecosystem services impacts.
</t>
    </r>
    <r>
      <rPr>
        <i/>
        <sz val="11"/>
        <rFont val="Cambria"/>
        <family val="2"/>
        <scheme val="major"/>
      </rPr>
      <t>For example: “from well-managed forests with verified positive impact on biodiversity and watershed services”.</t>
    </r>
  </si>
  <si>
    <t>13. Promoting FSC-certified forests with verified ecosystem services impacts</t>
  </si>
  <si>
    <t xml:space="preserve">13.1.1 </t>
  </si>
  <si>
    <r>
      <t xml:space="preserve">13.1.1 Any additional explanation of the impact shall be consistent with the ESCD.
</t>
    </r>
    <r>
      <rPr>
        <i/>
        <sz val="11"/>
        <rFont val="Cambria"/>
        <family val="2"/>
        <scheme val="major"/>
      </rPr>
      <t>Some examples are:
- The maintenance of water quality has been verified on this FSC-certified forest.
- Positive impact on watershed services has been verified on this FSC-certified forest.
- Restoration of species diversity has been verified on this FSC-certified forest. The abundance of [focal species] has increased and the area damaged by [pests] has decreased [time frame] by introduction of [activities].</t>
    </r>
  </si>
  <si>
    <r>
      <t xml:space="preserve">13.2 Forest management certificate holders may claim a contribution to the UN Sustainable Development Goals and targets corresponding to verified ecosystem services impacts as indicated in Annex B of the procedure.
</t>
    </r>
    <r>
      <rPr>
        <i/>
        <sz val="11"/>
        <rFont val="Cambria"/>
        <family val="2"/>
        <scheme val="major"/>
      </rPr>
      <t>For example: The verified impact makes a contribution to Sustainable Development Goal 15 (Life on Land).</t>
    </r>
  </si>
  <si>
    <t>14. Promoting FSC-certified products carrying an FSC ecosystems services claim</t>
  </si>
  <si>
    <t>FSC trademarks may be used to promote FSC 100% products with associated ecosystem services claims.</t>
  </si>
  <si>
    <t>14.1 FM/CoC and CoC certificate holders may make ecosystem services claims about physical FSC-certified products from forests with verified ecosystem services impacts.</t>
  </si>
  <si>
    <t>14.2 For the sale of physical forest products with ecosystem services claims, FM/CoC and CoC certificate holders shall add the specific ecosystem services claim(s) with the corresponding code indicated in Annex B (e.g. ES1.1) to sales and/or delivery documents of the product, in addition to the FSC claim, and its certificate code, including in all cases the forest management certificate code(s) for the forest(s) from where all ecosystem services claims originate.</t>
  </si>
  <si>
    <t>14.3 CoC certificate holders sourcing materials that carry FSC ecosystem services claims may pass this claim on to the next companies in the supply chain.</t>
  </si>
  <si>
    <t>14.3.1</t>
  </si>
  <si>
    <t>14.3.1 CoC certificate holders shall ensure that these materials are traceable and controlled during all stages of processing, storage, and commercialization.</t>
  </si>
  <si>
    <t>14.3.2</t>
  </si>
  <si>
    <t>14.3.2 The forest management certificate code shall be passed along with the FSC ecosystem services claim</t>
  </si>
  <si>
    <t>14.4 CoC certificate holders shall establish separate product groups for products that carry ecosystem services claims.</t>
  </si>
  <si>
    <t>14.5 Only FSC 100% products with ecosystem services claims can be promoted as such.</t>
  </si>
  <si>
    <t>14.6 CoC certificate holders shall identify products with ecosystem services claims on their material
accounting records and volume summaries.</t>
  </si>
  <si>
    <r>
      <t xml:space="preserve">Trademark requirements for chain of custody certificate holders
Note: if the client doesn't have a COC certificate, this section is </t>
    </r>
    <r>
      <rPr>
        <b/>
        <u/>
        <sz val="11"/>
        <rFont val="Cambria"/>
        <family val="1"/>
        <scheme val="major"/>
      </rPr>
      <t>NOT applicable.</t>
    </r>
    <r>
      <rPr>
        <b/>
        <sz val="11"/>
        <color rgb="FFFF0000"/>
        <rFont val="Cambria"/>
        <family val="2"/>
        <scheme val="major"/>
      </rPr>
      <t xml:space="preserve"> </t>
    </r>
  </si>
  <si>
    <t>14.7 CoC certificate holders may use ecosystem services claims for promoting eligible products as indicated in clauses 12.2 and 12.3 only when all FSC certified content carries FSC ecosystem services claims.</t>
  </si>
  <si>
    <t>14.8 Only ecosystem services for which impacts have been verified for all material sources may be claimed</t>
  </si>
  <si>
    <t>14.10 Any additional explanation of the impact shall be consistent with the ESCD.</t>
  </si>
  <si>
    <t>15. Promoting financial sponsorship of verified FSC ecosystem services impacts</t>
  </si>
  <si>
    <t>Forest management certificate holders may use verified ecosystem services impacts to attract financial sponsorships that support and reward the forest manager for the impact, and to sustain it. In return, sponsors may use FSC trademarks to promote their contribution to the impact.</t>
  </si>
  <si>
    <t>15.1 For all sponsorships of FSC ecosystem services, FM and/or FM/CoC certificate holders shall fill in the form in Annex D of this procedure and submit it to their certification body, which will publish an updated summary of all sponsored ecosystem services impacts on the FSC database of registered certificates (info.fsc.org).</t>
  </si>
  <si>
    <t>15.1.1</t>
  </si>
  <si>
    <t>15.1.1 The form in Annex D may be submitted without the name of the sponsor if the sponsor
prefers to remain anonymous.</t>
  </si>
  <si>
    <t>CORRECTIVE ACTION REGISTER ECOSYSTEM SERVICES</t>
  </si>
  <si>
    <r>
      <t xml:space="preserve">NB. Failure to demonstrate an Ecosystem Services impact shall </t>
    </r>
    <r>
      <rPr>
        <b/>
        <u/>
        <sz val="12"/>
        <rFont val="Cambria"/>
        <family val="1"/>
      </rPr>
      <t xml:space="preserve">not </t>
    </r>
    <r>
      <rPr>
        <b/>
        <sz val="12"/>
        <rFont val="Cambria"/>
        <family val="1"/>
      </rPr>
      <t>affect the status of the FSC forest management certificate.</t>
    </r>
  </si>
  <si>
    <t>All applicable requirements of FSC-PRO-30-006 Part I, II and III shall be met (with no open Major non-compliances) before verification of an impact.</t>
  </si>
  <si>
    <t>If non-conformities are not closed by the deadline, the verification or validation may be withheld or retracted, along with any associated uses of Ecosystem Services claims.</t>
  </si>
  <si>
    <t xml:space="preserve">Justification for grading </t>
  </si>
  <si>
    <t>Non-compliance (or potential non-compliance for an Observation)</t>
  </si>
  <si>
    <t>Date &amp; Evidence</t>
  </si>
  <si>
    <t>ES200X.1</t>
  </si>
  <si>
    <r>
      <rPr>
        <sz val="11"/>
        <color indexed="12"/>
        <rFont val="Cambria"/>
        <family val="1"/>
      </rPr>
      <t>The ESCD for Impact ES 1.2 is available in English but it is not available in the official langulage of the country, or the most widely spoken language in the area in which the management unit is located</t>
    </r>
    <r>
      <rPr>
        <b/>
        <sz val="11"/>
        <color indexed="12"/>
        <rFont val="Cambria"/>
        <family val="1"/>
      </rPr>
      <t xml:space="preserve">
</t>
    </r>
  </si>
  <si>
    <t>FSC 1.5.1</t>
  </si>
  <si>
    <t>The organisation shall make the ESCD for Impact ES 1.2 available in at least one of the official language(s) of the country, or the most widely spoken language in the area in which the management unit is located;</t>
  </si>
  <si>
    <t xml:space="preserve">S1: The ESCD for Impact ES 1.2 has been provided in the local language. </t>
  </si>
  <si>
    <t>ES200X.2</t>
  </si>
  <si>
    <t>Procedure for ES, section 5.2 dated 10.12.18; The organisation recorded the equipment as; Safety kit – uniform, vest, safety boot, GPS, Vertex, tagging, phi band meter, ladder, notebook, tally sheet. 
Results of the interview and during the demonstration on February 16, the measurement of tree diameter in the field used a meter rope, not a phi band as written in the document.</t>
  </si>
  <si>
    <t>The organization shall describe the collection and analysis of data, including:  Any equipment used to measure the outcome indicator(s);</t>
  </si>
  <si>
    <t>S1: The organisation corrected the description of the collection and analysis of data to include the meter rope for measurement of tree diameter (Procedure for ES, section 5.2 dated 14.6.19).</t>
  </si>
  <si>
    <t>ES200X.3</t>
  </si>
  <si>
    <t>For carbon loss comparison, INCAS (Indonesian National Carbon Accounting System) documents are used which mention carbon loss due to logging of 60.2 tons per hectare from 2001 to 2012. The organisation has not explained the justification of the use of INCAS as a carbon loss comparison baseline, whether the factors in calculating carbon loss by companies are the same as the factors for carbon loss used in the INCAS calculation, so that both data can be compared directly.</t>
  </si>
  <si>
    <t>FSC 9.2</t>
  </si>
  <si>
    <t>The organization shall, according to the specifications given in the ‘Comparison’ column of Annex B, compare the present value of each outcome indicator with the specified value.</t>
  </si>
  <si>
    <t>Before  Verification of ES Impact</t>
  </si>
  <si>
    <t>date xx/yy/zz</t>
  </si>
  <si>
    <t>closed</t>
  </si>
  <si>
    <t>Agenda for Opening Meeting</t>
  </si>
  <si>
    <t>Introductions and confirmation of roles</t>
  </si>
  <si>
    <t>Confirmation of matters relating to confidentiality.</t>
  </si>
  <si>
    <t xml:space="preserve">Discussion on proposed agenda, timetable and audit objectives, including standards to be used.  </t>
  </si>
  <si>
    <t>Methods and procedures used to conduct the audit, including sampling process.</t>
  </si>
  <si>
    <t>Any changes of Audit Scope / Product Groups</t>
  </si>
  <si>
    <t>Changes to AAF or PEFC Band</t>
  </si>
  <si>
    <t>Method of reporting audit findings:- grading of CARs.</t>
  </si>
  <si>
    <t>Review of issues/CARs raised during previous audits.</t>
  </si>
  <si>
    <t>Confirming relevant work safety, emergency and security procedures for the audit team.</t>
  </si>
  <si>
    <t>Note: there will be a need to interview workers / stakeholders without managers present as this is part of the process.</t>
  </si>
  <si>
    <t>Confirmation of resources/facilities required by the audit team.</t>
  </si>
  <si>
    <t>Records of any complaints received by the certificate holder and/or by Soil Association - record in issues section</t>
  </si>
  <si>
    <t>SA Certification Complaints/Appeals system on the conduct or conclusions of an Audit (IP-GEN-004 available on website).</t>
  </si>
  <si>
    <t xml:space="preserve">Formal communication channels between the audit team and auditee </t>
  </si>
  <si>
    <r>
      <t xml:space="preserve">Conditions under which audit may be terminated </t>
    </r>
    <r>
      <rPr>
        <i/>
        <sz val="8"/>
        <rFont val="Arial"/>
        <family val="2"/>
      </rPr>
      <t>(Auditor unable to perform auditing role; lack of cooperation, concern regarding health &amp; safety, etc).</t>
    </r>
  </si>
  <si>
    <t>Client questions.</t>
  </si>
  <si>
    <t>Agenda for Closing Meeting</t>
  </si>
  <si>
    <t xml:space="preserve">Audit review and advising that audit evidence is based on sampling process. </t>
  </si>
  <si>
    <t>Discussion on CARs; their grading, normative reference, timeframe for closure and consequences of not meeting closure deadlines.</t>
  </si>
  <si>
    <t>Audit follow up:- Report Review and final audit/certification decision.</t>
  </si>
  <si>
    <t>Recording of any divergent opinions where they could not be resolved.</t>
  </si>
  <si>
    <t>Review requirements re Trademark use (Once certified, apply for trademark approval: forestrytrademark@soilassociation.org and keep a record of proposals submitted which will be checked at subsequent audits)</t>
  </si>
  <si>
    <t>Thank you</t>
  </si>
  <si>
    <t>YES CONTRACTORS ARE INCLUDED COMPLETE REST OF QUESTIONS</t>
  </si>
  <si>
    <t>NO CONTRACTORS ARE NOT INCLUDED, STOP HERE</t>
  </si>
  <si>
    <t>CHOOSE FROM DROP DOWN LIST</t>
  </si>
  <si>
    <t>Does the group include any Forestry contractor? If YES, then complete the section below; if NO, stop here. Please, confirm at every audit, by choosing from the Drop Down Lists in Column B</t>
  </si>
  <si>
    <r>
      <t>RT-FM-001-23 March 2021</t>
    </r>
    <r>
      <rPr>
        <sz val="10"/>
        <rFont val="Cambria"/>
        <family val="1"/>
      </rPr>
      <t xml:space="preserve"> ©  Produced by Soil Association Certification Limited</t>
    </r>
  </si>
  <si>
    <t xml:space="preserve">5. Main Assessment Forest details </t>
  </si>
  <si>
    <t>NFSS Checklist</t>
  </si>
  <si>
    <t>September 18-23, 2017</t>
  </si>
  <si>
    <t>Larry Nall</t>
  </si>
  <si>
    <t>Milan Reška</t>
  </si>
  <si>
    <t>Janette McKay</t>
  </si>
  <si>
    <t>October 19-22, 2018</t>
  </si>
  <si>
    <t>04/12/2018
26/07/2019</t>
  </si>
  <si>
    <t>September 9-12, 2019</t>
  </si>
  <si>
    <t>Meriel Robson</t>
  </si>
  <si>
    <t>Meriel Robson, Rob Shaw</t>
  </si>
  <si>
    <t>S3 REMOTE</t>
  </si>
  <si>
    <t>31 August - 23 September</t>
  </si>
  <si>
    <t>Gus Hellier</t>
  </si>
  <si>
    <t>Bancroft Minden Forest</t>
  </si>
  <si>
    <t>Canada</t>
  </si>
  <si>
    <t>FSC-STD-CAN-01-2018 EN_V1</t>
  </si>
  <si>
    <t>SA-FM/COC-003810</t>
  </si>
  <si>
    <t>FSC-C111205</t>
  </si>
  <si>
    <t>Certified by SACL in previous cycle.</t>
  </si>
  <si>
    <t>Svetlana Zeran</t>
  </si>
  <si>
    <t>(613) 332-6890</t>
  </si>
  <si>
    <t>(613) 332-6892</t>
  </si>
  <si>
    <t>svetlana@bmfci.ca</t>
  </si>
  <si>
    <t>www.bmfci.ca</t>
  </si>
  <si>
    <t>Peter Nitschke</t>
  </si>
  <si>
    <t>Fly to Toronto, rent car for drive to Bancroft.</t>
  </si>
  <si>
    <t>Bancroft Minden Forest Company</t>
  </si>
  <si>
    <t>NA</t>
  </si>
  <si>
    <t>Ontario</t>
  </si>
  <si>
    <t>N 45 deg, 03 min</t>
  </si>
  <si>
    <t>W 77 deg, 11 min</t>
  </si>
  <si>
    <t>Industrial</t>
  </si>
  <si>
    <t>Public</t>
  </si>
  <si>
    <t>Concession</t>
  </si>
  <si>
    <t>Broad-leaved/ Coniferous/ Broad-leaved dominant</t>
  </si>
  <si>
    <t>HCVF Assessment Report, a 90-page document identifying HCVF polygons covering known habitat for seven species at risk, provincially significant wetlands, and aboriginal values sites.  HCVF line features include park and conservation reserve boundaries.HCV 1 -Species Diversity
HCV 4 -Critical ecosystem services
HCV 6 - Cultural values</t>
  </si>
  <si>
    <t>49307 ha</t>
  </si>
  <si>
    <t>Yes</t>
  </si>
  <si>
    <t>Not applicable</t>
  </si>
  <si>
    <t>See Annex 3</t>
  </si>
  <si>
    <t>Round wood  / Firewood /Round wood pulp</t>
  </si>
  <si>
    <t xml:space="preserve">Delivered </t>
  </si>
  <si>
    <t>Varies</t>
  </si>
  <si>
    <t>None</t>
  </si>
  <si>
    <t>CARs from RA</t>
  </si>
  <si>
    <t>no non-compliances were identified</t>
  </si>
  <si>
    <t>CARs from S2</t>
  </si>
  <si>
    <t>Procedures are documented but not always implemented in a timely manner to safeguard SAR species and their habitats. Special prescriptions are applied: For rare and uncommon plant and wildlife species, appropriate buffer zones or harvest modifications are applied in order to ensure their protection.  But in a significant number of cases in the last year the SAR polygons were delivered from MNRF after the blocks had been laid out and marked.</t>
  </si>
  <si>
    <t>6.2.2</t>
  </si>
  <si>
    <t>The company should seek to ensure that the standardized dataset procedures for notifying the company of new values polygons are implemented in a timely manner to safeguard SAR species and their habitats,</t>
  </si>
  <si>
    <t>August 31, 2020.  The company has received no late submissions of SAR habitat protection polygons in the last year from MNRF, requiring rework of block layout.</t>
  </si>
  <si>
    <t>The company has not completed an ESRA nor fulfilled all relevant elements of the FSC Pesticides policy FSC-POL-30-001 v3 for use of an herbicide not on the HHP list.  The company has not completed an ESRA nor fulfilled all relevant elements of the FSC Pesticides policy FSC-POL-30-001 v3 to date for use of an herbicide on the Restricted HHP list. Note Glyphosate (Restricted) had not been used in last year, but is planned for future.   See Pesticides policy and page 1.1.Pesticides of this report for full requirements on ESRAs</t>
  </si>
  <si>
    <t>FSC-POL-30-001</t>
  </si>
  <si>
    <t>Prior to using glyphosate, a Restricted herbicide, the company shall fulfil all relevant elements of the FSC Pesticides policy FSC-POL-30-001 v3 by the 1st August 2020.   Prior to using trichlopyr, an unlisted herbicide,  the company shall fulfil all relevant elements of the FSC Pesticides policy FSC-POL-30-001 v3 by the 1st August 2020..</t>
  </si>
  <si>
    <t>August 31, 2020.  The company has submitted copies of ESRA's for glyphosate and triclopyr, with all the required content.</t>
  </si>
  <si>
    <t xml:space="preserve"> The company does not have the authority to evaluate the shareholders for compliance.   Risk Assessments to all workers (including shareholder operators and operators who are tendered work) are not available.  Risk Assessments include Hazard analysis and mitigation measures as described in the Ontario Occupational Health and Safety Act</t>
  </si>
  <si>
    <t>4.2.2</t>
  </si>
  <si>
    <t>Managers shall ensure the risk assessment is done for all workers* of particular tasks and equipment, and take measures to reduce or eliminate such risks.(*note FSC definition of "workers")</t>
  </si>
  <si>
    <t>Within 12 months of finalisation of this report, and no later than next surveillance audit</t>
  </si>
  <si>
    <t>December 3, 2019.  Auditor queried three operators for safety inspection checklists that are de facto risk assessments, and received the completed safety inspection checklists.</t>
  </si>
  <si>
    <t>December 3, 2019.</t>
  </si>
  <si>
    <t>CARs from S3</t>
  </si>
  <si>
    <t>The company has not ordered seedlings in the past year, so has not informed third-party nursery suppliers of the list of FSC prohibited chemical pesticides, encouraging them to avoid these pesticides in their processes and in the production of seedlings and other materials entering the management unit.</t>
  </si>
  <si>
    <t xml:space="preserve">When the company orders seedlings in the future, they should  inform third-party nursery suppliers of the list of FSC prohibited chemical pesticides, encouraging them to avoid these pesticides in their processes and in the production of seedlings and other materials entering the management unit. </t>
  </si>
  <si>
    <t>The company is using exclusions to protect cultural values identified by the Natural &amp; Cultural Resource Strategist of the Algonquins of Ontario.  The concern is that through attrition of personnel, these exclusions may lose their significance as cultural values over time.</t>
  </si>
  <si>
    <t>3.2.3</t>
  </si>
  <si>
    <t>The company should implement AOC protection and share values polygons with MNRF for inclusion in its database for cultural values, the procedure to be detailed  in the new FMP, currently being developed.</t>
  </si>
  <si>
    <t xml:space="preserve">THE CERTIFICATION ASSESSMENT PROCESS </t>
  </si>
  <si>
    <t>Re Assessment dates</t>
  </si>
  <si>
    <t>Seven days</t>
  </si>
  <si>
    <t>The assessment team consisted of: (give names and organisation)</t>
  </si>
  <si>
    <t>Larry Nall, Auditor, Soil Association</t>
  </si>
  <si>
    <t>Team members’ c.v.’s are held on file at the Woodmark office.</t>
  </si>
  <si>
    <t>N/A as this is a RA</t>
  </si>
  <si>
    <t xml:space="preserve">The assessment involved review of relevant management planning documentation and records, site visits, discussion with forest managers and workers and completion of the forest management checklists.  Sites were selected to include areas of recent or on-going operations, and areas of high conservation value, and any compliance issues identified by the company or BMFC monitoring personnel. . </t>
  </si>
  <si>
    <t xml:space="preserve">September 20, 2017: Block 1635, active harvest, hardwood clearcut, hardwood seed cut; Block 1012, final removal over white pine in 2014; Block 1608, hardwood clearcut with contractor selection of red oak and white pine retention trees; Block 1009, free-to-grow assessment; Block 1602, hardwood seed cut in tolerant hardwoods; Block 1002, red pine plant in 2014; Block 1618, hardwood final removal with beech a major component of the free-to-grow assessment.  September 21: Block 842, mixed species natural regeneration after a pine shelterwood, regeneration success, silvicultural "failure"; Block 607, red oak seed cut, free-to-grow; Block 830, red oak shelterwood, stocked with natural regen dominated by poplar; Block 8039, active harvest, hardwood clearcut;  Block 845, harvested as seedcut, planted red oak failed, natural regen resulted in free-to-grow, final removal cut;  Block 1685, oak marking, Algonquin birch value.
</t>
  </si>
  <si>
    <t>The forest management was evaluated against VERSION 1 SA Generic Std adapted to the Canadian Great Lakes St Lawrence field tested standard 2007 Checklist.   A copy of the latest version of the standard is available at http://www.sacert.org/woodmark and contains information on the process of amendment.</t>
  </si>
  <si>
    <t>40 consultees were contacted</t>
  </si>
  <si>
    <t>1 response was received</t>
  </si>
  <si>
    <t>Consultation was closed on September 5, 2017</t>
  </si>
  <si>
    <t>3 visits were held  in person during audit.</t>
  </si>
  <si>
    <t>See A2 for summary of issues raised by stakeholders and Soil Association response</t>
  </si>
  <si>
    <t>Observations are recorded systematically using the Soil Association  Standard and Checklist.  The completed checklist is attached as Annex 1. Implementation of the  Canadian Great Lakes St Lawrence field tested standard is based on evaluation of every Criterion of the FSC Principles and Criteria for Forest Stewardship (January 1999).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</si>
  <si>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The Ministry of Natural Resources (MNR) is the provincial government body responsible for regulating forest management on its licensee operating on Crown land, and for ensuring compliance with the Crown Forest Sustainability Act.  MNR’s Statement of Environmental Values (SEV) under the Environmental Bill of Rights (EBR) is a document which describes how the purposes of the EBR are to be considered whenever decisions that might significantly affect the environment are made in the Ministry.  In the development of BMFCs forest management plan, MNR’s Statement of Environmental Values (SEV) has been considered.  The plan is intended to reflect the direction set out in the SEV, and to further the objective of managing Ontario’s natural resources on a sustainable basis.</t>
  </si>
  <si>
    <t xml:space="preserve">The Bancroft Minden Forest Management Unit,  comprised of the former Bancroft and Minden Crown Management Units,  was established in 2001.  At that time,  much of the responsibility for forest management on the unit was transferred from the MNRF to Bancroft Minden Forest Company (BMFC) under a Sustainable Forest Licence (SFL).  The new management unit was renamed the Bancroft Minden Forest.  Under the authority of the Sustainable Forest Licence issued by the Minister, Bancroft Minden Forest Company  of Bancroft has assumed financial and functional responsibility for forest management planning and the implementation of forest management activities on the Bancroft Minden Forest. </t>
  </si>
  <si>
    <t>The specific responsibilities of the company are detailed in the license, but can be summarised as follows:</t>
  </si>
  <si>
    <t xml:space="preserve">•  Forest management planning including: </t>
  </si>
  <si>
    <t xml:space="preserve">•  the production of the forest management plan every five years; </t>
  </si>
  <si>
    <t xml:space="preserve">•  the production of the Annual Work Schedules (AWS); </t>
  </si>
  <si>
    <t xml:space="preserve">•  the preparation of Forest Operations Prescriptions; </t>
  </si>
  <si>
    <t xml:space="preserve">•  monitoring and reporting achievements in Annual Reports; </t>
  </si>
  <si>
    <t>•  Maintenance of the Forest Resources Inventory including all inventories, tests and</t>
  </si>
  <si>
    <t xml:space="preserve">studies required of the SFL by the Forest Information Manual. </t>
  </si>
  <si>
    <t xml:space="preserve">•  Harvest of the Available Harvest Area. </t>
  </si>
  <si>
    <t xml:space="preserve">•  Forest renewal and maintenance (i.e., silviculture), and to some degree, forest </t>
  </si>
  <si>
    <t xml:space="preserve">protection. </t>
  </si>
  <si>
    <t xml:space="preserve">•  Record keeping of all silvicultural activity. </t>
  </si>
  <si>
    <t xml:space="preserve">•  Construction and maintenance of all roads and bridges required and being used </t>
  </si>
  <si>
    <t xml:space="preserve">for forest management by the industry. </t>
  </si>
  <si>
    <t xml:space="preserve">•  Compliance planning, compliance monitoring of all forest operations and reporting </t>
  </si>
  <si>
    <t>of compliance activities.</t>
  </si>
  <si>
    <t xml:space="preserve">The Ministry of Natural Resources remains ultimately responsible for the management of Ontario’s Crown forests.  The MNRF fulfils its role by: </t>
  </si>
  <si>
    <t xml:space="preserve">•  participating in the forest management planning process; </t>
  </si>
  <si>
    <t xml:space="preserve">•  maintaining non-timber values inventories; </t>
  </si>
  <si>
    <t>•  reviewing and approving the forest management plan and annual work schedules;</t>
  </si>
  <si>
    <t xml:space="preserve">•  approving and issuing all forest resource licenses; </t>
  </si>
  <si>
    <t>•  approving operations and annual reports;</t>
  </si>
  <si>
    <t xml:space="preserve">•  monitoring and auditing the implementation of the plan to ensure compliance with </t>
  </si>
  <si>
    <t xml:space="preserve">   the plan.</t>
  </si>
  <si>
    <t>BMFC is a private company owned and</t>
  </si>
  <si>
    <t>funded by local forest products companies. Its shareholders include 16 logging</t>
  </si>
  <si>
    <t>companies, 9 sawmills and 1 pulp mill (Norampac, Trenton). BMFC’s responsibilities</t>
  </si>
  <si>
    <t>include forest management planning and annual work schedules, meeting government</t>
  </si>
  <si>
    <t>reporting requirements, meeting renewal obligations and ensuring that all operations are</t>
  </si>
  <si>
    <t>conducted in accordance with OMNR’s legislated standards and the Crown Forest</t>
  </si>
  <si>
    <t>Sustainability Act (1994).</t>
  </si>
  <si>
    <t>THE FOREST</t>
  </si>
  <si>
    <t xml:space="preserve">Bancroft Minden Forest Company is a cooperative of 26 forest industries and logging companies and the holder of the Sustainable Forest License (SFL) for the Bancroft Minden Forest located in the  counties of Haliburton, Hastings, Peterborough and Victoria, Ontario.  BMFC is responsible for forest management planning and the implementation of forest management activities on  the Bancroft Minden Forest.   BMFC is only responsible for the management of Crown lands within the counties that are managed for forestry purposes. </t>
  </si>
  <si>
    <t>Sustainable Forest License holder, established in 2001.</t>
  </si>
  <si>
    <t>In 1996, the numerous wood processing facilities and logging contractors that held, or had held, licenses to harvest wood on the former Bancroft and Minden Crown Management unit were approached by the Ministry of Natural Resources to create an organisation capable of taking on the responsibilities of a Sustainable Forest Licence.  Bancroft Minden Forest Company was formed in 1998 by a partnership of interested companies to be the holder of the Sustainable Forest Licence.  The operation of the company, including the distribution of the harvest allocation, is governed by a Unanimous Shareholders Agreement.</t>
  </si>
  <si>
    <t>Land use history</t>
  </si>
  <si>
    <t>Logging began in the area in the early 1800’s with the square timber trade and reached its peak in the 1860’s and 70’s.  Most of the area was "cut over" twice by the early 1900s.  After almost 200 years of logging in the Bancroft Minden Forest, the forest industry remains the single greatest influence on the forest composition and landscape pattern.</t>
  </si>
  <si>
    <t xml:space="preserve">General Manager-Peter Nitschke </t>
  </si>
  <si>
    <t>Planning Forester-Svetlana Zeran</t>
  </si>
  <si>
    <t>Finance, payroll, budget, GIS, silvicultural records-Kelsey Vance</t>
  </si>
  <si>
    <t xml:space="preserve">Operations technicians-Tyler Hinze, Gord Brown, Jake Haynes </t>
  </si>
  <si>
    <t xml:space="preserve">Bancroft Minden Forest Company was formed by a partnership of interested companies to be the holder of the Sustainable Forest Licence. The operation of the company, including the distribution of the harvest allocation, is governed by a Unanimous Shareholders Agreement.   Timber harvesting takes place under the authority of a Forest Resource (Overlapping) Licence issued by MNR.  The licencees, normally a shareholder of the company, sign an Overlapping Licence Agreement with the Bancroft Minden Forest Company which details the  roles and responsibilities of each party.  Simply put, the Overlapping Licencee is responsible for all aspects of access, harvest, and wood delivery operations.
Bancroft Minden Forest Company has assumed financial and functional responsibility for forest management planning and the implementation of forest management activities on the Bancroft Minden Forest.   The company is responsible for all planning, renewal, monitoring, and reporting. 
</t>
  </si>
  <si>
    <t>Total forest area is 297,861 ha. The area is divided into operating areas.</t>
  </si>
  <si>
    <t>See also 1.4.3-5</t>
  </si>
  <si>
    <t>258,426 ha Productive forest</t>
  </si>
  <si>
    <t>99,484 ha Non-forest and non-productive</t>
  </si>
  <si>
    <t>39,435 ha Protected Area (includes Protection Forest and non-productive, all prohibited from harvesting)</t>
  </si>
  <si>
    <t>Crown forest diversity, including consideration for the conservation of natural landscape</t>
  </si>
  <si>
    <t>patterns, forest structure and composition, habitat for animal life, and the abundance and</t>
  </si>
  <si>
    <t>distribution of forest ecosystems;  Social and economic factors, including harvest levels and a recognition that healthy forest ecosystems are vital to the well-being of Ontario communities; the provision of forest cover for those values that are dependent on the Crown forest; and silviculture for the harvest, renewal and maintenance of the Crown forest.</t>
  </si>
  <si>
    <r>
      <t xml:space="preserve">The </t>
    </r>
    <r>
      <rPr>
        <b/>
        <sz val="10"/>
        <rFont val="Cambria"/>
        <family val="1"/>
        <charset val="238"/>
      </rPr>
      <t>selection system</t>
    </r>
    <r>
      <rPr>
        <sz val="10"/>
        <rFont val="Cambria"/>
        <family val="1"/>
        <charset val="238"/>
      </rPr>
      <t>,</t>
    </r>
    <r>
      <rPr>
        <b/>
        <sz val="10"/>
        <rFont val="Cambria"/>
        <family val="1"/>
        <charset val="238"/>
      </rPr>
      <t xml:space="preserve"> approximately 53% of the harvested area</t>
    </r>
    <r>
      <rPr>
        <sz val="10"/>
        <rFont val="Cambria"/>
        <family val="1"/>
        <charset val="238"/>
      </rPr>
      <t xml:space="preserve">, is a periodic, partial cutting system controlled by stocking (basal area), that uses indicators of tree vigour and risk to determine which trees should be removed.  The periodic harvests maintain or create an uneven-aged condition in the stand until, over time, all ages and sizes of trees are represented.  The high residual stocking and crown closure favours species that are tolerant of shade such as maple, beech and hemlock.  An “ideal” stand managed under the selection system contains a large number of small diameter trees, which over time, are recruited to become a few very large trees.   Small group openings to encourage the establishment and growth of mid-tolerant species are sometimes used in selection stands where appropriate. 
</t>
    </r>
  </si>
  <si>
    <r>
      <t>The</t>
    </r>
    <r>
      <rPr>
        <b/>
        <sz val="10"/>
        <rFont val="Cambria"/>
        <family val="1"/>
        <charset val="238"/>
      </rPr>
      <t xml:space="preserve"> modified</t>
    </r>
    <r>
      <rPr>
        <sz val="10"/>
        <rFont val="Cambria"/>
        <family val="1"/>
        <charset val="238"/>
      </rPr>
      <t xml:space="preserve"> </t>
    </r>
    <r>
      <rPr>
        <b/>
        <sz val="10"/>
        <rFont val="Cambria"/>
        <family val="1"/>
        <charset val="238"/>
      </rPr>
      <t>clearcut silvicultural system, approximately 23% of the harvested area,</t>
    </r>
    <r>
      <rPr>
        <sz val="10"/>
        <rFont val="Cambria"/>
        <family val="1"/>
        <charset val="238"/>
      </rPr>
      <t xml:space="preserve"> is best suited to promote light-demanding species such as poplar (trembling aspen and largetooth aspen), white birch and jack pine.</t>
    </r>
  </si>
  <si>
    <t xml:space="preserve">The common theme in the ‘modified clearcut’ is that the majority of the dominant overstory is harvested but certain species and/or classes are retained to form part of the next stand.   </t>
  </si>
  <si>
    <t>The clearcut is considered to be ‘modified’ when the stocking of residual stems meets the FRI minimum stocking standard of 30% (normally 10m2/ha basal area or greater).</t>
  </si>
  <si>
    <t xml:space="preserve">One variation of the modified clearcut involves the careful harvest of most of the dominant trees in the stand (typically poplar) and the retention of long-lived desirable species that are usually subordinate to the main canopy (typically white pine, red pine, white spruce, red oak and other tolerant hardwoods).  Another variation of the modified clearcut may be to retain a residual overstory to act as a ‘nurse crop’ for desirable regeneration occurring in the understory. </t>
  </si>
  <si>
    <r>
      <t xml:space="preserve">Patch clearcutting is defined in the </t>
    </r>
    <r>
      <rPr>
        <i/>
        <sz val="10"/>
        <rFont val="Cambria"/>
        <family val="1"/>
        <charset val="238"/>
      </rPr>
      <t xml:space="preserve">Silvicultural Guide(s) </t>
    </r>
    <r>
      <rPr>
        <sz val="10"/>
        <rFont val="Cambria"/>
        <family val="1"/>
        <charset val="238"/>
      </rPr>
      <t>as the removal of the overstory in a small irregularly shaped, spaced and sized cut area. With patch clearcutting, the physical dimensions of clearcuts are typically between 6 and 16 hectares.  ‘Patch cuts’ involve the complete removal of the overstory as in the clearcut system but are restricted to patches of one hectare or less.</t>
    </r>
  </si>
  <si>
    <r>
      <t xml:space="preserve">The </t>
    </r>
    <r>
      <rPr>
        <b/>
        <sz val="10"/>
        <rFont val="Cambria"/>
        <family val="1"/>
        <charset val="238"/>
      </rPr>
      <t>shelterwood system, approximately 24% of the harvested area,</t>
    </r>
    <r>
      <rPr>
        <sz val="10"/>
        <rFont val="Cambria"/>
        <family val="1"/>
        <charset val="238"/>
      </rPr>
      <t xml:space="preserve"> uses the gradual removal of the overstory in a series of periodic partial cuts to create conditions suitable for the establishment and development of even-aged regeneration in the “shelter” of the overstory.  An additional harvest treatment may be introduced before the regeneration cut. This harvest is called the preparatory or prep cut. Its purpose is to remove the smaller and weaker trees, as well as any undesirable species, in order to provide space for the development of full, deep crowns on the preferred seed-bearing trees.  This harvest usually occurs 20 years in advance of the regeneration cut, typically at about 60 years of age.  </t>
    </r>
  </si>
  <si>
    <t xml:space="preserve">The first removal harvest may be carried out under the normal natural regeneration scenario when adequate stocking of desired regeneration has been obtained. </t>
  </si>
  <si>
    <t>380 ha restocked by replanting in the last five years.</t>
  </si>
  <si>
    <t>2200 ha restocked by natural regeneration in the last five years.</t>
  </si>
  <si>
    <t>Hand falling, skidding; feller/buncher, skidding; cut-to-length harvester/forwarder.</t>
  </si>
  <si>
    <t>Sustained Yield</t>
  </si>
  <si>
    <t xml:space="preserve"> 240,492 cu.m.yr</t>
  </si>
  <si>
    <t>Forest Resource Inventory is provided by MNRF and calculations are performed by BMFC to determine the AAC.  AAC calc is based on growth and yield curves adjusted by the objectives of the FMP, primarily by limitations inherent in protection for diversity and habitat.</t>
  </si>
  <si>
    <t>Based on Forest Resource Inventory, predicting volumes and species harvested from the Annual Harvest Area (AHA).</t>
  </si>
  <si>
    <t>124,436  cu meters average per year over the last five years.</t>
  </si>
  <si>
    <t>135,000 cu m/yr</t>
  </si>
  <si>
    <t>160,000 cu m/yr</t>
  </si>
  <si>
    <t>General description of areas of significance for biodiversity</t>
  </si>
  <si>
    <t>The forest is at the end of the range for some tree species.  The Blandings turtle is threatened in Ontario, but numerous in the BMFC, the occupied habitat covering 30-50% of the forest.</t>
  </si>
  <si>
    <t xml:space="preserve"> HCVF polygons have been assessed, covering known habitat for seven species at risk, provincially significant wetlands, and aboriginal values sites.  HCVF line features include park and conservation reserve boundaries.</t>
  </si>
  <si>
    <t>5.5.2a</t>
  </si>
  <si>
    <t>Area of HCV Areas and Area of Protected forest</t>
  </si>
  <si>
    <t>49,307 ha HCVF</t>
  </si>
  <si>
    <t>39,435 ha Protected forest</t>
  </si>
  <si>
    <t>Chemical use - record quanitity of all chemicals used in the past year together with justification of use.</t>
  </si>
  <si>
    <t>Triclopyr-16 kg Garlon.  Manual methods are ineffective to control beech regeneration in selection and shelterwood stands.</t>
  </si>
  <si>
    <t>Cottage associations and adjacent landowner issues are on the front burner in the Forest.  Concerns about aesthetics and the effect of forest management on the environment are constant issues requiring explanations.</t>
  </si>
  <si>
    <t>Free-to-grow and regeneration success monitoring, operations monitoring, tree marking audits, silvicultural effectiveness monitoring are all done by company personnel or contractors, and checked by MNRF on a sample basis.</t>
  </si>
  <si>
    <t>Hunting and recreation activities as well as Non Timber Forest products (NTFPs) harvesting  may take part in the forest area</t>
  </si>
  <si>
    <t>Potential impacts could be: water crossing issues, dumping, litter, poaching.</t>
  </si>
  <si>
    <t>BMF is providing adequate access, while forest management objectives are protected.</t>
  </si>
  <si>
    <t>At the manufacturing facilities. The company has no responsibility once logs have been removed from the truck, since the company's chain of custody ends at the mill yard.</t>
  </si>
  <si>
    <t>The licensee receives an Authority to Haul Unscaled Crown Forest Resources permit.  The licensee will ensure that each load leaving the place of harvesting is</t>
  </si>
  <si>
    <t>accompanied by a Bill of Lading showing the source, date, delivery point, Ministry Approval number, FSC certificate code, and FSC claim. The Bill of Lading must be turned in at the point of delivery or measurement site.</t>
  </si>
  <si>
    <t>The certified product will be identified by the Bill of Lading.</t>
  </si>
  <si>
    <t xml:space="preserve">Information in the bill of lading include: transport date, District, licence, approval number, cut block number, transport vehicle type and ID, product type, species, overlapping licensee, measuring point, final destination, FSC certificate code and FSC claim.
</t>
  </si>
  <si>
    <t>The chain of custody from BMFC ends once the logs reach the mill and are scaled.</t>
  </si>
  <si>
    <t>Maps are attached to Forest Management plans (FMPs) Geographic Information System (GIS) various layers, includes company boundaries, values, stands with various characteristics, proposed operations etc.</t>
  </si>
  <si>
    <t>Excision and partial certifcation</t>
  </si>
  <si>
    <t xml:space="preserve">Excision (part of the certified FMU is excised)
Partial certifcation (the applicant has some responsibility for other FMU's) </t>
  </si>
  <si>
    <t xml:space="preserve">
There are no excised areas. Policy not evaluated.</t>
  </si>
  <si>
    <t xml:space="preserve">
There are no other forest areas owned or managed. Policy not evaluated.</t>
  </si>
  <si>
    <t xml:space="preserve">FIRST SURVEILLANCE </t>
  </si>
  <si>
    <t>October 19, 2018: Opening meeting</t>
  </si>
  <si>
    <t xml:space="preserve">October 19,20 :Site visits </t>
  </si>
  <si>
    <t>October 21,22: Audit, document review</t>
  </si>
  <si>
    <t>October 22: Stakeholder meeting with MNRF personnel</t>
  </si>
  <si>
    <t>October 22: Closing meeting</t>
  </si>
  <si>
    <t>1) Larry Nall, Auditor.  B.S. Forest Management.   Larry is a consulting forester, owner of a medium-sized forest management company for thirty-four years, then a Lead auditor FM/COC for ten years.</t>
  </si>
  <si>
    <t>The assessment involved review of relevant management planning documentation and records, site visits, discussion with forest managers and workers and completion of the forest management checklists. The number of sites selected was based on areas of recent or on-going operations, areas of conservation value and assessments of the silvicultural efficacy of areas harvested in previous years.</t>
  </si>
  <si>
    <t xml:space="preserve">The following criteria were assessed:  Principles 3,5, and 9.
Plus:  2.3, 4.2, 4.4, 5.6, 6.2, 6.3, 6.9, 8.2
</t>
  </si>
  <si>
    <t>39 consultees were contacted</t>
  </si>
  <si>
    <t>Consultation was carried out on 12 September, 2018</t>
  </si>
  <si>
    <t>1 visit was held in person during audit.</t>
  </si>
  <si>
    <t>October 19: Block 1062, active intolerant hardwood clearcut; Block 1682, active selection cut; Block 1684, active intolerant hardwood clearcut; Block 2039, intolerant hardwood clearcut; Block 1685, active hardwood selection cut; Block 1686, intolerant hardwood clearcut prescription review and road construction with water crossing.</t>
  </si>
  <si>
    <t xml:space="preserve">October 20: Block 1734, hardwood selection cut; Block 1721, hardwood shelterwood final removal; yellow birch precommercial thinning; Block2057, hardwood shelterwood final removal; Block 1720, active hardwood shelterwood final removal.  </t>
  </si>
  <si>
    <t xml:space="preserve">None </t>
  </si>
  <si>
    <t>List of chems with quantitative data and rationale in past year:</t>
  </si>
  <si>
    <t>No chemical use in the last year.</t>
  </si>
  <si>
    <t>The training records are kept in the Health and Safety binder and is current.</t>
  </si>
  <si>
    <t>The Annual Work Schedule is available on the MNRF website, and linked on the company website.</t>
  </si>
  <si>
    <t>A new inventory was delivered in January, 2018.  Depletions will be reported on November 15 for harvests, renewal, and tending done through March 31, 2018.</t>
  </si>
  <si>
    <t>The AR-1 for the fiscal year completed 3/31 was examined, with a summarized volume harvested (121,237 cu m).</t>
  </si>
  <si>
    <t>The company sells no products.  This is a shareholder function.</t>
  </si>
  <si>
    <t>The company sells no products.  This is a shareholder function.
The logs pass from FM to the owners through the Bill of Lading, with info containing volume, product,  FSC100%, SA-FM/COC-003810.  Auditor verified BOL 18896, date 14 July, 2018, Block 2072, poplar, destination FWP, product pulp.</t>
  </si>
  <si>
    <t xml:space="preserve">SECOND SURVEILLANCE </t>
  </si>
  <si>
    <t>9 September Opening meeting</t>
  </si>
  <si>
    <t>September 9, 10 Field tours</t>
  </si>
  <si>
    <t>September 11, 12  Document review and evaluating principles and criteria for compliance.</t>
  </si>
  <si>
    <t>September 11  Stakeholder interviews</t>
  </si>
  <si>
    <t>September 12  Closing meeting</t>
  </si>
  <si>
    <t>6.5 days</t>
  </si>
  <si>
    <t xml:space="preserve">Factors increasing auditing time: Indigenous Peoples present, HCVs present. </t>
  </si>
  <si>
    <t xml:space="preserve">Factors decreasing auditing time: S2, Experienced auditor, auditor has extensive knowledge of the forest, No CARs at RA or S1or prior 2 audits, apart from mandatory criteria 9.4 and 3.2 audit is not focussing on P9 or P3 this year. </t>
  </si>
  <si>
    <t>1) Larry Nall, Auditor.  B.S. Forest Management.   Larry is a consulting forester, owner of a medium-sized forest management company for thirty-four years, then a Lead auditor FM/COC for eleven years.</t>
  </si>
  <si>
    <t xml:space="preserve">The following criteria were assessed:  Principles 1, 4, and 8.
Plus:  2.3, 3.2, 4.2, 4.4, 5.6, 6.2, 6.3, 6.9, 9.4.
</t>
  </si>
  <si>
    <t>It was determined during the audit that waiting until the new Canadian national standard was being assessed against would be a better time to assess P7, hence the substitution of P 4 in place of P7</t>
  </si>
  <si>
    <t>37 consultees were contacted</t>
  </si>
  <si>
    <t>0 written responses were received</t>
  </si>
  <si>
    <t>Consultation was carried out on 8 July, 2019</t>
  </si>
  <si>
    <t>2 visits/interviews were held in person during audit.</t>
  </si>
  <si>
    <t>Block 1679, planted 2016, recently tended; Block 1064, long harvest period, varying stages of treatment development; Block1684, recent hardwood clearcut with retention; Block 1686, recent hardwood clearcut with endangered species AOC's; Block 1685, hardwood selection and final harvest with multiple AOC's; Block 14, beech salvage; Sleeper Green Rd crossing 02, newly constructed; Block 1682, active harvest hardwood selection; Block 2076, active seed tree cut; Block 1608, FN prehistoric site value preservation; Block 1606, intolerant clearcut with beaver habitat restoration; Block 1609, road construction; Block 1601, white pine shelterwood blowdown; Block 1618, beech pole basal bark treatment to release yellow birch; Block 1625, water crossing 01 and proposed white pine final removal.</t>
  </si>
  <si>
    <t>There was one complaint by a neighbour, from one of the cottages around Jack Lake, complaining about logging trucks sharing the cottage access road.  Tyler Hinze responded in detail for the company on March 5.  There was no subsequent complaint from the neighbour.</t>
  </si>
  <si>
    <t>See the quantitative data in A1.1 Pesticides.</t>
  </si>
  <si>
    <t>The training records were in the Health and Safety binder, and were up to date for all employees except Tyler Hinze, who updated his page when he came into the office from the bush.</t>
  </si>
  <si>
    <t>The Annual Work Schedule was linked on the BMFC website, as well as the Ontario MNRF website, and presented to interested stakeholders on several occasions.</t>
  </si>
  <si>
    <t xml:space="preserve">Depletions will be reported on Nov 15 for the year ending March 31, 2019.  </t>
  </si>
  <si>
    <t>Annual Reports AR-1 and AR-2 for the year ending March 31, 2018, the last available reports, were examined.</t>
  </si>
  <si>
    <t>The logs pass from FM to the owners through the Bill of Lading, with info containing volume, product,  FSC100%, SA-FM/COC-003810.  Auditor verified BOL 25839, date 30 July, 2019, Block 2076, poplar, destination Bancroft, product pulp.</t>
  </si>
  <si>
    <t>There were no changes to the standard used in the previous assessment. An additional IFL checklist was used to assess the Advice Note but was not applicable</t>
  </si>
  <si>
    <t>Svetlana Zeran will be transitioning into the Forest Manager role as Peter Nitschke retires.  Alex Marcantonio is the new Silviculture Forester, replacing Dan Baker.</t>
  </si>
  <si>
    <t xml:space="preserve">THIRD SURVEILLANCE </t>
  </si>
  <si>
    <t>REMOTE audit</t>
  </si>
  <si>
    <t>August 31, 2020: Opening meeting</t>
  </si>
  <si>
    <t>August 31-September 22, 2020: Document review</t>
  </si>
  <si>
    <t>September 1-20: Stakeholder interviews</t>
  </si>
  <si>
    <t xml:space="preserve">August 29-30, September 1-5: Site visits via video </t>
  </si>
  <si>
    <t>September 23: Closing meeting</t>
  </si>
  <si>
    <t>6 person days including time spent on preparatory work, actual audit days, consultation and report writing (excluding travel to the region).</t>
  </si>
  <si>
    <t xml:space="preserve">Factors decreasing auditing time: Reviewing video of management units reduced audit time from the usual three days in the field. </t>
  </si>
  <si>
    <t>Larry Nall, Audit team leader.  B.S. Forest Management.   Larry is a consulting forester, owner of a medium-sized forest management company for thirty-four years, then a lead auditor FM/COC for twelve years.</t>
  </si>
  <si>
    <t>The assessment involved review of relevant management planning documentation and records, virtual site visits via video, discussion with forest managers and workers, and completion of the forest management checklists.  Virtual sites were selected to include areas of recent or on-going operations.</t>
  </si>
  <si>
    <t xml:space="preserve">The following criteria were assessed: </t>
  </si>
  <si>
    <t xml:space="preserve">Principles 2,7, and 10; plus Criteria 1.4; 1.6; 3.2; 3.4; 4.4; 4.5; 6.4; 6.5.1-4; 6.6; 8.2 and 9.4. 
</t>
  </si>
  <si>
    <t>77 consultees were contacted</t>
  </si>
  <si>
    <t>6 responses were received</t>
  </si>
  <si>
    <t>Consultation was carried out on 15 July, 2020</t>
  </si>
  <si>
    <t>14 interviews were held by phone, email, or zoom meeting during audit.</t>
  </si>
  <si>
    <t>Video: Block 1062, intolerant clearcut with retention; Block 1611 before and after red oak shelterwood seed cut; Block 1661, hardwood selection harvest; Block 1670, hardwood selection harvest; Block 1704, hardwood selection harvest; Block 1720, hardwood selection harvest; Block 1722, commercial thin; Block 2028, hardwood shelterwood seedcut; Block 2078, hardwood selection harvest; Block 1036, precommercial thin; Block 1064, site prep.</t>
  </si>
  <si>
    <t xml:space="preserve">One complaint was from a cottager association, concerning setback distance from the road.  The general manager acknowledged receipt of the complaint within one day.  MNRF was brought in by the company to check compliance, and found no non-compliance.  The complainant produced no further correspoondence.  Another complaint was made by a First Nations individual, stating that active logging was impacting his hunting experience.  The general manager acknowledged receipt of the complaint in a timely manner, and the logger worked something out with the complainant.  Another complaint about the appearance of harvesting was received and acknowledged.  The general manager offered to go to the site with the complainant, and received no more correspondence.   Another complaint was files over harvesting when the complainant was at her cottage on vacation.  After acknowledgement of the complaint, there was no more correspondence from the complainant.  Another complaint concerned logging in a stand of old hemlock, acknowledged by the general manager, and has not been resolved, devolving into a dispute.  The first communication of a complaint was lodged Nov 8, 2019, a letter from concerned students from Youth Leadership in Sustainability, a high school class complaining that an old growth stand of hemlock was scheduled to be logged.  The general manager called the contact on Nov 15, explained the rationale behind the selection harvest in the stand, and offered to speak to the class, but they could not coordinate a time.   She sent an email on Dec 18 to inform them that logging would be starting.  On Jan 8, the Curve Lake First Nation rep reached out to the general manager with her concerns.  On Jan 9, the general manager responded.  On Jan 25, a rep from the Wilderness Committee contacted the general manager about the harvesting.  The general manager responded on Jan 30.  On Feb 6, MNRF contacted the general manager about the concerns, and a series of emails and phone calls ensued.  On Feb 13, the general manager met with representatives from the Wilderness Committee, Ancient Forest Exploration &amp; Research, Curve Lake FN (also representing Williams Treaty FN communities, and MNRF, to explain the rationale and selection harvest prescription.  After the meeting, the Curve Lake rep expressed verbally that she had no concerns with the harvest. </t>
  </si>
  <si>
    <t xml:space="preserve"> On Feb 18 the Wilderness Committee rep contacted the general manager requesting more information.  The general manager responded on Apr 9.  On June 1, the group sent a letter to the general manager urging her to conduct a gap analysis required by the FSC standard, 6.5.2., unaware that MECP has completed a gap analysis in Sept, 2019, and found that the landform type represented within the Catchacoma Forest is protected at the 100% level of the ministry's target.  On June 1 the group asked the company to include them on the interested stakeholders list, which Svetlana replied affirmatively to on June 12.  On Sept 14 the group sent the company a letter attaching a paper members of the group generated on old growth characteristics of Catchcoma Forest.  Svetlana acknowledged receipt on Sept 15 and asked if the paper was peer reviewed.  That is the last communication documented, but illustrates that the company was responsive to those aspects of the group's dispute that pertain to the company.</t>
  </si>
  <si>
    <t>No fatal or serious accidents.</t>
  </si>
  <si>
    <t>The quantitative data is recorded in A1.1 Pesticides.</t>
  </si>
  <si>
    <t>The auditor verified the training records and that they are up-to-date.</t>
  </si>
  <si>
    <t>The Annual Work Schedule was linked on the BMFC website, as well as the Ontario MNRF website, and presented to interested stakeholders, including the LCC and Algonquins of Ontario, as well as interested members of individual FN communities.</t>
  </si>
  <si>
    <t xml:space="preserve">Depletions will be reported on Nov 15 for the year ending March 31, 2020.  </t>
  </si>
  <si>
    <t>Harvesting records:  AR-1 and AR-2 for fiscal year 2019 were verified.  FY 20 records will be reported in November.</t>
  </si>
  <si>
    <t>The logs pass from FM to the owners through the Bill of Lading, with info containing volume, product,  FSC100%, SA-FM/COC-003810.  Auditor verified BOL #34672, dated Aud 10, 2020,  originating in Block 2022, mixed hardwood sawlogs.</t>
  </si>
  <si>
    <r>
      <t xml:space="preserve">The forest was assessed against the new National Forest Stewardship Standard (NFSS) which was published for </t>
    </r>
    <r>
      <rPr>
        <sz val="11"/>
        <rFont val="Cambria"/>
        <family val="1"/>
      </rPr>
      <t>Canada</t>
    </r>
    <r>
      <rPr>
        <i/>
        <sz val="11"/>
        <rFont val="Cambria"/>
        <family val="1"/>
      </rPr>
      <t>:</t>
    </r>
    <r>
      <rPr>
        <sz val="11"/>
        <rFont val="Cambria"/>
        <family val="1"/>
      </rPr>
      <t xml:space="preserve"> FSC-STD-01-001 V5-2 EN Approved, </t>
    </r>
    <r>
      <rPr>
        <i/>
        <sz val="11"/>
        <rFont val="Cambria"/>
        <family val="1"/>
      </rPr>
      <t xml:space="preserve"> </t>
    </r>
    <r>
      <rPr>
        <sz val="11"/>
        <rFont val="Cambria"/>
        <family val="1"/>
      </rPr>
      <t>02  April  2019.</t>
    </r>
    <r>
      <rPr>
        <i/>
        <sz val="11"/>
        <rFont val="Cambria"/>
        <family val="1"/>
      </rPr>
      <t xml:space="preserve"> </t>
    </r>
    <r>
      <rPr>
        <sz val="11"/>
        <rFont val="Cambria"/>
        <family val="1"/>
      </rPr>
      <t xml:space="preserve"> Available at https://fsc.org/en/document-center</t>
    </r>
  </si>
  <si>
    <t>Alex Marcantonio is no longer with the company.  The staffer responsible for finance, payroll, budget, GIS, silvicultural records,Kelsey Vance, is on a one-year maternity leave, and has been temporarily replaced.  Two forestry techs, one for silviculture and the other for operations compliance,  have been added to staff, as well as an intern who is seasonal.</t>
  </si>
  <si>
    <t>A dispute between a coalition of environmental groups and the certificate holder over selective harvesting in a previously harvested old hemlock stand has been thoroughly investigated by the auditor, and has not been resolved to date.  The auditor has not found non-compliance by the certificate holder in any aspect of the FSC standard.</t>
  </si>
  <si>
    <t>3,5, and 9.
Plus:  2.3, 6.2, 6.3, 8.2</t>
  </si>
  <si>
    <t>Woodmark Adapted Standard for Great Lakes St. Lawrence Region in Canada (v1.2; 2014)</t>
  </si>
  <si>
    <t>Great Lakes St Lawrence, Canada</t>
  </si>
  <si>
    <r>
      <t>SECTION A: FSC</t>
    </r>
    <r>
      <rPr>
        <b/>
        <vertAlign val="superscript"/>
        <sz val="11"/>
        <rFont val="Cambria"/>
        <family val="1"/>
      </rPr>
      <t>®</t>
    </r>
    <r>
      <rPr>
        <b/>
        <sz val="11"/>
        <rFont val="Cambria"/>
        <family val="1"/>
      </rPr>
      <t xml:space="preserve"> TRADEMARK REQUIREMENTS 
FSC-STD-50-001 Requirements for use of the use of the FSC trademarks by certificate holders</t>
    </r>
  </si>
  <si>
    <t>The latest Bill of Lading design met Soil Association approval in 2013.</t>
  </si>
  <si>
    <t>Y</t>
  </si>
  <si>
    <t>Several promotional designs have met Soil Association approval, including letterheads, info letters, website.</t>
  </si>
  <si>
    <t xml:space="preserve">approvals on file
</t>
  </si>
  <si>
    <t>FSC ref</t>
  </si>
  <si>
    <t>Criteria/Norm</t>
  </si>
  <si>
    <t>Score</t>
  </si>
  <si>
    <t>SCORING SUMMARY</t>
  </si>
  <si>
    <t>ADDITIONAL REQUIREMENTS</t>
  </si>
  <si>
    <t>FSC TRADEMARK USE (SECTION 11)
FSC-STD-40-201 FSC On product labelling requirements
FSC-STD-50-201 FSC requirements for the promotional use of the FSC trademarks</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</si>
  <si>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</si>
  <si>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 xml:space="preserve">Forest management shall respect all national and local laws and administrative requirements.
</t>
  </si>
  <si>
    <t>1.1.1a</t>
  </si>
  <si>
    <t>1.1.1a There is no-evidence of outstanding claims of non-compliance with national and local laws and administrative requirements related to forest management.</t>
  </si>
  <si>
    <t>FOIP (Forest Operations Information Program) is the definitive source for non-compliance, and it shows no claims of non-compliance with national and local laws against BMFC.    As for administrative non-compliances cited by company and MNRF compliance techs, there is one minor incursion with a skidder into an AOC in deep snow which was resolved.  There is a water crossing installation that was incorrectly done, an issue that will be resolved next month.  There is one bridge construction non-compliance that has been resolved.</t>
  </si>
  <si>
    <t>There was a FOIP issue concerning a minor oil spill and a utililization shortcoming that were resolved, as well as an administrative issue concerning storing logs at an unauthorized pit.  Both of these issues have been resolved without penalty, so the compliance system employed by the company was effective.</t>
  </si>
  <si>
    <t>1.1.1b</t>
  </si>
  <si>
    <r>
      <t xml:space="preserve">1.1.1b </t>
    </r>
    <r>
      <rPr>
        <b/>
        <sz val="10"/>
        <rFont val="Cambria"/>
        <family val="1"/>
        <charset val="238"/>
      </rPr>
      <t>The manager shall demonstrate that it has a satisfactory record of compliance with legal and administrative regulations regarding forest management</t>
    </r>
  </si>
  <si>
    <t>The MNRF Area Forester confirmed that management is, on the whole, compliant with administrative regulations.</t>
  </si>
  <si>
    <t>Interviews with MNRF staff who monitor compliance, confirmed that the company is compliant with administrative regulations.</t>
  </si>
  <si>
    <t>1.1.2a</t>
  </si>
  <si>
    <t>1.1.2 a  Forest managers, staff and/or contractors demonstrate awareness of relevant codes of practice, guidelines or agreements and  understand their obligations regarding forestry, environmental, labour and health and safety regulations</t>
  </si>
  <si>
    <t>Staff members display a working knowledge of the regulations, legislation, and legal responsibilities.  The Crown Forest Sustainability Act (applies to companies managing Crown land) provides for regulations in the relevant Federal Acts. Regular meetings are held to communicate legal and other relevant requirements to employees and annually to contractors. In addition, postings of relevant laws, manuals, and guidelines are also available via the internet from the Government of Ontario.</t>
  </si>
  <si>
    <t>As above, Staff members display a good knowledge or regulations etc. The company proactively produced an ESRA document (new FSC requirement) for discussion and review prior to the audit, a new requirement not yet applicable to their operation.</t>
  </si>
  <si>
    <t>1.1.2b</t>
  </si>
  <si>
    <t>1.1.2 b a system is in place whereby staff are kept up-to-date with new regulations. (See Appendix 1 for a listing of relevant provincial and national legislation).</t>
  </si>
  <si>
    <t>MNRF has a Forest Management Planning Group that updates managers concerning new regulations.  BMFC is a member of the Ontario Forest Industries Association, which alerts members to new legislation.</t>
  </si>
  <si>
    <t>The Ontario Forest Industry Association (OFIA) meets four times a year.   The company was in a teleconference on Sept 11 with the association, where regulations and new legislation are communicated to members.   MNRF provides training during the FMP writing phase to managers and planning team members on management planning regulations.</t>
  </si>
  <si>
    <t>1.1.3 There is no evidence of non-compliance with any relevant codes of practice, guidelines or agreements.</t>
  </si>
  <si>
    <t xml:space="preserve">BMFC has a good record of compliance with federal and provincial laws and regulations on the SFL.  BMFC and the MNRF carry out regular inspections.  Monitoring levels on the forest were sufficiently intensive. </t>
  </si>
  <si>
    <t>No significant non-compliances were reported in an interview with MNRF regulatory personnel.  The Auditor reviewed the FOIP record</t>
  </si>
  <si>
    <t>All applicable and legally prescribed fees, royalties, taxes and other charges shall be paid.</t>
  </si>
  <si>
    <t>1.2.1 Forest managers can provide evidence that applicable fees, royalties, taxes and other applicable charges have been paid by due date.</t>
  </si>
  <si>
    <t>The auditor verified that income taxes, workers compensation insurance premiums, and witholding taxes are current and sales tax.   The MNRF Area Forester confirmed that all shareholders are current with their stumpage fees to the ministry.</t>
  </si>
  <si>
    <t>Kelsey provided verification that CPP, income tax deductions, and EI payments were current.  MNRF, confirmed that there are no issues with shareholder accounts payable to the ministry for stumpage.</t>
  </si>
  <si>
    <t>In signatory countries, the provisions of all binding international agreements such as CITES, ILO Conventions, ITTA, and Convention on Biological Diversity, shall be respected.</t>
  </si>
  <si>
    <t>1.3.1  Forest managers respect CITIES provisions.</t>
  </si>
  <si>
    <t>In Canada, the National Forestry Strategy is the vehicle to achieve conformance with binding international agreements.  Ontario has been an active participant in this process. BMFC ensures compliance with the majority of international agreements through compliance with Federal and Provincial laws.  Managers are aware of relevant laws and regulations related to international agreements.</t>
  </si>
  <si>
    <t>There was no evidence of non-compliance.</t>
  </si>
  <si>
    <t>1.3.2</t>
  </si>
  <si>
    <t>1.3.2 Forest managers  implement appropriate controls to ensure that ILO provisions appropriate to their region are respected.  Implementation of the following ILO conventions is a minimum requirement for certification : 29, 87, 97, 98, 100, 105, 111, 131, 138, 141, 142, 143, 155, 169, 182, ILO Code of Practice on Safety and Health in Forest Work, Recommendation 135, Minimum Wage Fixing Recommendation, 1970.</t>
  </si>
  <si>
    <t xml:space="preserve">Federal and Provincial laws conform to the obligations associated with binding international agreements such that compliance with Federal and Provincial laws generally ensures that such agreements are respected.  In Canada, the National Forestry Strategy is the vehicle to achieve conformance with binding international agreements.  Ontario has been an active participant in this process. </t>
  </si>
  <si>
    <t>MNRF provides guidance documents to the SFL's in the preparation of compliant FMP's.</t>
  </si>
  <si>
    <t>1.3.3 No child labour is used, national minimum age provisions are adhered to.</t>
  </si>
  <si>
    <t>The Employment Standards Act applies, and a poster is posted in the office.  Minimum age for forestry operations is 16, and there is no evidence of underage employees.  No evidence was seen by the auditor among the contractor work force.</t>
  </si>
  <si>
    <t>No evidence of child labor use was observed.</t>
  </si>
  <si>
    <t>1.3.4 National minimum wage provisions are adhered to.</t>
  </si>
  <si>
    <t>The auditor verified from the withholding tax reports that employee compensation is well in excess of the minimum wage of $11.40/hr in Ontario.  Tree marker invoices examined by the auditor verified that contractors working directly for the company are compensated well in excess of the minimum wage as well.</t>
  </si>
  <si>
    <t>Kelsey provided verification through the payroll records that the lowest paid employee was paid well above the minimum wage, which is $15/hr for Ontario.  Tree markers are compensated at $300/day.</t>
  </si>
  <si>
    <t>1.3.5 There is no forced labour or debt bondage.</t>
  </si>
  <si>
    <t>No evidence was seen of contractor employees as well during field visits.</t>
  </si>
  <si>
    <t>There is no evidence of forced labour or debt bondage.</t>
  </si>
  <si>
    <t>1.3.6 Forest managers implement appropriate controls to ensure that implications of  ITTA provisions appropriate to their region are respected.</t>
  </si>
  <si>
    <t>There are no International Tropical Timber Agreement provisions appropriate to the Great Lakes/St. Lawrence region.</t>
  </si>
  <si>
    <t>1.3.7 Forest managers implement appropriate controls to ensure that provisions of the Convention on Biological Diversity applicable in their region are respected.</t>
  </si>
  <si>
    <t xml:space="preserve"> The Landscape Guide, the Stand and Site Guide, and the Tree Marking Guide are operational controls to ensure that these provisions are respected.</t>
  </si>
  <si>
    <t>1.3.8 Forest managers implement appropriate controls to ensure that other appropriate international agreements are respected.</t>
  </si>
  <si>
    <t>BMFC is neither a manufacturer nor an exporter of logs.  These are activities affected by international agreements, so this is not applicable.</t>
  </si>
  <si>
    <t>This has not changed from RA</t>
  </si>
  <si>
    <t>Conflicts between laws, regulations and the FSC Principles and Criteria shall be evaluated for the purposes of certification, on a case by case basis, by the certifiers and the involved or affected parties.</t>
  </si>
  <si>
    <t>1.4.1  Conflicts between laws, regulations and the FSC Principles and Criteria are identified and evaluated by the forest managers documented, and brought to the attention of the inspection team and FSC Canada.</t>
  </si>
  <si>
    <t>Chicots (snags) are required to be felled by Safeworkplace Ontario. Regulation 851 states that chicots are to be found, marked, eliminated.  This is in conflict with the FSC Standard requiring dead standing material to be retained as much as feasible.   The general manager encourages the operators to leave chicots if they are not deemed dangerous.  Feller/buncher operators are protected by the cab, so can leave more chicots safely than a manual felling operation.  The auditor emailed this response to FSC-Canada two years ago, and no response was made.</t>
  </si>
  <si>
    <t>This is still the only conflict identified. The forest managers have found a solution with leaving dead standing material that is not dangerous which meets the requirement.</t>
  </si>
  <si>
    <t>1.4.2 The manager should work with the appropriate regulatory bodies and FSC to resolve discrepancies between laws/regulations and FSC Principles and Criteria</t>
  </si>
  <si>
    <t>The manager encourages leaving chicots if they are not a hazard to the operators.  This is a discrepancy that may be more effectively dealt with informally with operators.</t>
  </si>
  <si>
    <t>As more operations employ feller/bunchers, which allow the operator to be protected by the enclosed cab, more chicots were noticed left standing in the blocks.</t>
  </si>
  <si>
    <t>Forest management areas should be protected from illegal harvesting, settlement and other unauthorised activities.</t>
  </si>
  <si>
    <t>1.5.1 The forest management unit is protected from harvesting activities and other activities not controlled by forest managers or local people with use rights (e.g. settlement, illegal harvesting, poaching).</t>
  </si>
  <si>
    <t xml:space="preserve">On crown lands there is strong legislation in place for demonstrating the legality of harvests and wood purchases (CFSA ).  MNRF Concervation Officers are responsible for laying charges for crown theft.  BMFC employees in conjunction with MNRF and Shareholders ensure that the risk is minimized by planning ahead with block layout, and by having effective communication related to unauthorized activities. </t>
  </si>
  <si>
    <t>While BMFC employees and contractors are obliged to report any illegal harvesting or other activities, nothing was reported in the last year.</t>
  </si>
  <si>
    <t>No illegal harvesting was reported in the last year.</t>
  </si>
  <si>
    <t>1.5.2  Systems to identify and prevent unauthorised activities are in place.</t>
  </si>
  <si>
    <r>
      <t>Instances of forest management non-compliance are self-reported to MNRF via company compliance techs through the FOIP system.   BMFC is also responsible for implementing various measures under the Public Lands Act</t>
    </r>
    <r>
      <rPr>
        <i/>
        <sz val="10"/>
        <rFont val="Cambria"/>
        <family val="1"/>
        <charset val="238"/>
      </rPr>
      <t xml:space="preserve"> </t>
    </r>
    <r>
      <rPr>
        <sz val="10"/>
        <rFont val="Cambria"/>
        <family val="1"/>
        <charset val="238"/>
      </rPr>
      <t xml:space="preserve">(e.g., signage, gates and buffer zones) designed to encourage compliance with various access restrictions formalized in the forest management plan. The public lands act is administered by MNRF. </t>
    </r>
  </si>
  <si>
    <t>The company counts on the provincial government to lead in this regard since it is public land.</t>
  </si>
  <si>
    <t>Company personnel are expected to report unauthorized activities on the land base.</t>
  </si>
  <si>
    <t>1.5.3  Managers have taken measures to stop illegal or unauthorised uses of the forest.</t>
  </si>
  <si>
    <t>The company's job is to report unauthorized uses.  MNRF's responsibility is to try to apprehend the perpetrators.</t>
  </si>
  <si>
    <t>There have been no instances of illegal use reported in the last year.</t>
  </si>
  <si>
    <t>Forest managers shall demonstrate a long-term commitment to adhere to the FSC Principles and Criteria.</t>
  </si>
  <si>
    <t>1.6.1</t>
  </si>
  <si>
    <t>1.6.1  Forest managers shall demonstrate a commitment to comply with these regional standards for the length of the current management plan and shall provide a documented statement declaring their long-term commitment to comply with FSC Principles and Criteria.</t>
  </si>
  <si>
    <t>The auditor verified that the commitment to comply with the FSC Standard is posted on the wall in the office.</t>
  </si>
  <si>
    <t>1.6.2</t>
  </si>
  <si>
    <t>1.6.2 Forest managers shall declare any areas under their control but not included within the scope of the certification evaluation.</t>
  </si>
  <si>
    <t>No areas under management by BMFC are not included within the scope of the certification evaluation.</t>
  </si>
  <si>
    <t>FSC PRINCIPLE #2:   TENURE AND USE RIGHTS AND RESPONSIBILITIES - Long-term tenure and use rights to the land and forest resources shall be clearly defined, documented and legally established.</t>
  </si>
  <si>
    <t>Clear evidence of long-term forest use rights to the land (e.g. land title, customary rights, or lease agreements) shall be demonstrated.</t>
  </si>
  <si>
    <t>2.1.1</t>
  </si>
  <si>
    <t xml:space="preserve">2.1.1  Legal ownership or tenure can be proved and is not subject to dispute. </t>
  </si>
  <si>
    <t xml:space="preserve">The management of BMFC is conducted under the authority of a 20-year SFL issued by the MNRF. A legal description of the forest licence area is contained in the licence document, including a map prepared by MNRF. Public web access to the licence is provided by MNRF on the internet at the following address: www.mnr.gov.on.ca.  The Bancroft Minden Forest Company is the overarching Sustainable Forest Licensee (SFL) responsible for sustainable forest management in the Bancroft Minden Forest.  BMFC is a private company owned and funded by local forest products companies and a group of independent loggers.  Its shareholders include 16 independent logging companies (some direct and some indirect shareholders), 9 sawmills, and 1 pulp mill.  BMFC is responsible for forest management planning and the implementation of forest management activities on the Bancroft Minden Forest. BMFC is only responsible for the management of Crown lands that are managed for forestry purposes. Crown lands in provincial parks, conservation reserves and some other special designations exclude forest management but contribute to non-timber objectives for Crown forests.  </t>
  </si>
  <si>
    <t>2.1.2</t>
  </si>
  <si>
    <t>2.1.2 A map is available clearly showing legal boundaries.</t>
  </si>
  <si>
    <t>Maps of the forest are displayed in the office, as well as the Forest Management Plan.  The GIS ownership layer contains legal boundaries in detail.</t>
  </si>
  <si>
    <t>2.1.3</t>
  </si>
  <si>
    <t>2.1.3  Land is dedicated to long term forest management.</t>
  </si>
  <si>
    <t>3.6 of the FMP deals with the long term management direction related to available harvest area, selection of areas for harvest, and assessment of objective achievement.  FMP-9, Assessment of Objective Achievement projects forest management achievements for 100 years.</t>
  </si>
  <si>
    <t>2.1.4</t>
  </si>
  <si>
    <t>2.1.4Communities have clear, credible and officially recognised evidence, endorsed by the communities themselves, of collective ownership and control of the lands they customarily own or otherwise occupy and use.</t>
  </si>
  <si>
    <t>There have been no communities added to crown land, and all communities outside of government ownership have clear title.</t>
  </si>
  <si>
    <t>Local communities with legal or customary tenure or use rights shall maintain control, to the extent necessary to protect their rights or resources, over forest operations unless they delegate control with free and informed consent to other agencies.</t>
  </si>
  <si>
    <t>2.2.1</t>
  </si>
  <si>
    <t>2.2.1  All legal or customary tenure or use rights to the forest resource of all local communities are clearly documented and mapped by the forest managers.</t>
  </si>
  <si>
    <r>
      <t>There are no local communities with legal or customary tenure.</t>
    </r>
    <r>
      <rPr>
        <b/>
        <sz val="10"/>
        <rFont val="Cambria"/>
        <family val="1"/>
        <charset val="238"/>
      </rPr>
      <t xml:space="preserve"> </t>
    </r>
    <r>
      <rPr>
        <sz val="10"/>
        <rFont val="Cambria"/>
        <family val="1"/>
        <charset val="238"/>
      </rPr>
      <t>Local communities have rights to free access. Certain other resource uses are also documented in the FMP. In most cases, customary non-timber use rights are essentially unrestricted on Crown Lands in Ontario.  Individuals do have customary non-timber use rights throughout the forest as documented in the crown use planning atlas.  These uses are extremely diverse and include activities such as hunting, trapping, fishing, general recreation, blueberry picking, etc.  Ontario’s Forest Management System and the BMFC’s management of the Bancroft Minden Forest are designed to ensure that these other uses are continued on the landbase through the protection of important values on the landbase (e.g., important recreational areas), the sustainability of harvestable populations of animals and fish, and through appropriate planning including public consultation.  MNRF’s LCC provides a good mechanism for the identification of tenure and use rights. The FMP process provides a number of opportunities for public consultation and the identification of tenure and use rights.  Hunting camps on crown land receive a special use permit and are identified on the company's GIS and receive buffer protection from harvesting activities</t>
    </r>
  </si>
  <si>
    <t>2.2.2</t>
  </si>
  <si>
    <t>2.2.2  All legal or customary tenure or use rights to the forest resource of all local communities are recognised  and respected in forest management planning and practice.</t>
  </si>
  <si>
    <t>Hunting camps with special use permits are mapped and protected during harvest activities.</t>
  </si>
  <si>
    <t>2.2.3</t>
  </si>
  <si>
    <t>2.2.3  Forest managers shall obtain the free and informed consent of communities holding customary tenure or resource rights regarding all parts of the management plan that affect their rights and resources to the extent necessary to  protect those rights and resources.</t>
  </si>
  <si>
    <t>In the Tentative Agreement in Principle between the Algonquins of Ontario, the federal government, and the provincial government on settling the Algonquin land claim, 40 parcels within the BMFC operating area will be turned over to First Nations groups under a final agreement.  The tentative agreement calls for business as usual on these parcels for the term of the current FMP's.  No physical demarcation will be required until the FMP's expire.   The company has no role in the negotiations, and is taking its instructions from MNRF on management in the interim until this process is finalized.  Phase 2 planning, with First Nations approval,  permitted the company to continue managing these parcels with no distinction.</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</si>
  <si>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</si>
  <si>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2.3.1  Where there is a dispute over tenure claim and/or use rights, the applicant is implementing a dispute resolution process that has been mutually agreed to.</t>
  </si>
  <si>
    <t>Disputes arising during the development of the FMP are addressed through the FMP Issue Resolution Procedure found in FMPM. In the FMP there is now a 4 step resolution process.  The approved Terms of Reference for the 2011-2021 FMP described the ‘‘Approach to Issue Resolution’’.  This description followed the ‘‘Issue Resolution Procedure’’ as outlined in the 2009 Forest Management Planning Manual (FMPM).  The 5 step issue resolution procedure involves the LCC, the SFL Manager, the MNR District, the MNR Regional office and if the process is taken to the last step, the Ministry of the Environment.  The Forest Management Planning Manual was updated in 2017.</t>
  </si>
  <si>
    <t>There have been no disputes over tenure claims or use rights in the last year.</t>
  </si>
  <si>
    <t>2.3.2 Mechanisms for dispute resolution are respected in the event of any dispute between local communities and forest managers regarding tenure claims and use rights.</t>
  </si>
  <si>
    <t>There were no disputes over tenure claims or use rights in the last year.</t>
  </si>
  <si>
    <t>2.3.3  Management policy and operational procedures exist which require that, in case of a dispute or disagreement between the local community and the forest managers concerning land rights, forestry operations which prejudice the future enjoyment of such rights by the community are halted until the dispute is resolved.</t>
  </si>
  <si>
    <t>4.2.2.2.15 FMP, the Good Neighbor Policy.  4.7.1 FMP also addresses the procedures for resolution, including halting forestry operations until resolution.</t>
  </si>
  <si>
    <t>2.3.4</t>
  </si>
  <si>
    <t>2.3.4  Forest managers provide access to forest resources for local communities without legal or customary land rights, where such access does not prejudice the achievement of management objectives.</t>
  </si>
  <si>
    <t>Access is provided to the public on all open roads.  Roads are required to be closed by MNRF where resource protection is mandated, but walking these roads is still permitted.  In Block 1685, the company gave a large white birch to an Algonquin interested in building a birch bark canoe in Bancroft.</t>
  </si>
  <si>
    <t>The company maintains historical access whenever possible.</t>
  </si>
  <si>
    <t>The company provided white birch to Chuck Commanda, an Algonquin traditional canoe builder, in a continuing relationship with the Algonquins, from Block 2078.</t>
  </si>
  <si>
    <t>2.3.5</t>
  </si>
  <si>
    <t xml:space="preserve">2.3.5 The manager is not involved in outstanding disputes of substantial magnitude involving a significant number of interests in relation to tenure claims and use rights on the management unit. The magnitude and extent depend on various factors including the following:
a. Whether the dispute involves local rights holders;
b. Whether the dispute involves legal or customary rights;
c. The range of issues and/or interests involved;
d. Whether the potential impacts on the disputant(s) are irreversible or cannot be mitigated; and/or
e. Whether the dispute involves issues related to meeting the FSC GLSL Regional Standard. </t>
  </si>
  <si>
    <t xml:space="preserve">FSC PRINCIPLE #3:  INDIGENOUS PEOPLES' RIGHTS - The legal and customary rights of indigenous peoples to own, use and manage their lands, territories, and resources shall be recognised and respected. </t>
  </si>
  <si>
    <t>Indigenous peoples shall control forest management on their lands and territories unless they delegate control with free and informed consent to other agencies.</t>
  </si>
  <si>
    <t>3.1.1   Applies on public forests -The manager keeps abreast of and is able to demonstrate a good working knowledge of the Aboriginal communities, their legal and customary rights and their interests related to forest lands within the forest management planning area.</t>
  </si>
  <si>
    <t>An Agreement in Principle has been ratified by the First Nations communities, so will eventually lead to a formal treaty with the province.  In excess of 20,000 acres of Crown land managed by BMFC will become Algonquin ownership at that time. Prescriptions have been formulated for all harvest blocks within the land claim, and Algonquin representatives approved them.  The general manager meets at least annually with the Algonquins of Ontario to develop a working  and access resolution for hunting.  Phase 2 planning included three Williams Treaty First Nations planning team members as well as five Algonquin members.  Williams Treaty First Nations had not been involved in the past.  One Algonquin member is on the LCC.  The general manager is well versed on knowledge of First Nations issues through discussions with the auditor.</t>
  </si>
  <si>
    <t>The LCC for the new FMP has one Algonquin member.  The planning team for the new FMP has 13 Algonquins and Williams Treaty members, out of a total of 22 members.  The preponderance of First Nations planners indicates the importance of FN participants in the planning process.  The lands that will be transferred to the FN entities after the treaty ratification is a significant topic of the planning process, and how these lands will be managed in the interim.</t>
  </si>
  <si>
    <t>3.1.2  Applies on Private and Community forests - The manager has a familiarity with available information about Aboriginal communities with traditional rights within the region. All claims to lands, territories or customary rights within the management area are documented and/or clearly mapped.</t>
  </si>
  <si>
    <t>3.1.3 The communities concerned have identified themselves as indigenous or tribal</t>
  </si>
  <si>
    <t>All Native groups are politically organized with a Chief and council.  The Williams Treaty communities, the Chippewa and Mississauga tribes, are new to the FMP process, but the five Algonquin communities have been part of the planning process for years.</t>
  </si>
  <si>
    <t>The First Nations peoples identify themselves as indigenous.  Six Algonquin communities have identified themselves, along with two Williams Treaty tribes.</t>
  </si>
  <si>
    <t xml:space="preserve">3.1.4   Forest management operations do not take place in areas identified in norm 3.1.1  above, without clear evidence that the manager applies best efforts and achieves measurable progress towards obtaining agreement from each affected Aboriginal community verifying that their interests and concerns are clearly incorporated into the management plan. Such agreement shall include:
a. A description of the roles and responsibilities of the parties;
b. The interests of the parties;
c. A provision indicating hat this agreement is not intended to abrogate or derogate from any Aboriginal or Treaty rights held by any party to the agreement;
d. A description of appropriate decision-making authorities for all parties;
e. A dispute resolution mechanism; and
f. Conditions under which consent has been given and under which it might be withdrawn, if any.
</t>
  </si>
  <si>
    <t>Phase 2 planning incorporated Conditions on Regular Operations (CRO's) to address Algonquin and Williams Treaty cultural heritage values.  Williams Treaty values are addressed in Phase 2, although there is an acknowledged lack of apprehension  among Williams Treaty communities of the FMP process, because they were new to that process.  There are no known cultural values that are specific to a location.  It is an MNRF responsibility to provide those values to BMFC if they are submitted to MNRF by the First Nations communities.  Two Aboriginal Background Information Reports were submitted as part of the Phase 2 FMP, one each from the Algonquins of Ontario and the Williams Treaty First Nations.</t>
  </si>
  <si>
    <t>Explicit requirements of the Forest Management Planning Manual specify an annual consultation with FN communities prior to the approval of the Annual Work Schedule.</t>
  </si>
  <si>
    <t>3.1.5</t>
  </si>
  <si>
    <r>
      <t xml:space="preserve">3.1.5 </t>
    </r>
    <r>
      <rPr>
        <b/>
        <sz val="10"/>
        <rFont val="Cambria"/>
        <family val="1"/>
        <charset val="238"/>
      </rPr>
      <t>On public forests, the manager participates in and/or supports the efforts of the affected Aboriginal communities to develop their capacity to enable them to participate in all aspects of forest management and development.</t>
    </r>
  </si>
  <si>
    <t>The general manager went to Williams Treaty First Nations to explain FMP terminology.  There is an ongoing dialog with Algonquin communities through at least annual meetings with the Algonquins of Ontario.  Offers have been made at these meetings for training or job shadowing, but so far have not been acted on by the First Nations communities.</t>
  </si>
  <si>
    <t>Meetings with the Williams Treaty Nations and the Algonquins were conducted in January, prior to the approval of the AWS.  No capacity building initiatives were proposed by the FN communities.</t>
  </si>
  <si>
    <t>3.1.6</t>
  </si>
  <si>
    <t xml:space="preserve">3.1.6 On public forests, the manager has jointly established with affected and interested
Aboriginal communities, opportunities for long-term economic benefits where that is the desired objective.
</t>
  </si>
  <si>
    <t>The  Whitney Community has a share in the independent loggers group on the Bancroft SFL. An amendment was made to licence 160 ha over a 5 year period. Licenses are granted to individual members of a group.  The general manager reassigned some harvest allocations, amounting to 79 ha, to the Whitney Community.  A general feeling is that long term economic benefit is difficult to break into.</t>
  </si>
  <si>
    <t>The 79 ha harvest block, 1001, is in the process of being initiated this year.</t>
  </si>
  <si>
    <t>3.1.7a</t>
  </si>
  <si>
    <r>
      <t xml:space="preserve">3.1.7a </t>
    </r>
    <r>
      <rPr>
        <b/>
        <sz val="10"/>
        <rFont val="Cambria"/>
        <family val="1"/>
        <charset val="238"/>
      </rPr>
      <t>Applies on Public forests - A dispute resolution process, where necessary, has been jointly developed with the affected Aboriginal communities, is documented and is being fairly implemented.</t>
    </r>
  </si>
  <si>
    <t xml:space="preserve">A separate dispute resolution process is not required - nor is it seen by the First Nations as required. First Nations can use the Issue Resolution Process found in the 2017 Forest Management Planning Manual, and included in the FMP.  There is no dispute resolution process that has been jointly developed and documented. If the planning team has trouble, the problem is brought to the steering committee. To date problems have been addressed as they come up, therefore there has been no need for a documented dispute resolution process.  </t>
  </si>
  <si>
    <t>With so many FN planners participating on the planning team, the need for a separate dispute resolution is unlikely.</t>
  </si>
  <si>
    <t>3.1.7b</t>
  </si>
  <si>
    <r>
      <t xml:space="preserve">3.1.7b </t>
    </r>
    <r>
      <rPr>
        <b/>
        <sz val="10"/>
        <rFont val="Cambria"/>
        <family val="1"/>
        <charset val="238"/>
      </rPr>
      <t>Applies on private and community forests - If a conflict over tenure and use rights is raised by an aboriginal community, the manager comes to an agreement with the aboriginal community on measures the manager will take towards resolving the dispute.</t>
    </r>
  </si>
  <si>
    <t>Forest management shall not threaten or diminish, either directly or indirectly, the resources or tenure rights of indigenous peoples.</t>
  </si>
  <si>
    <t>3.2.1  Before a forestry operation under outside management commences near an indigenous people’s lands, any potential shared boundaries of the community's lands shall be physically demarcated under the supervision of the community.</t>
  </si>
  <si>
    <t>There has been no ownership transfer of Crown land within BMF to First Nations communities yet, and it will probably be years before the transfers happen.  At that time, the company's Good Neighbor policy will go into effect.  The First Nations communities, including Williams Treaty planning team members, are notified of forest operations for every block in case there are values concerns anyone is aware of.</t>
  </si>
  <si>
    <t>There are no adjacent FN reserves.</t>
  </si>
  <si>
    <t>There are no adjacent FN reserves.  It is anticipated that the transfer of lands to the FN groups from the aggreement is still years in the future.</t>
  </si>
  <si>
    <t>3.2.2</t>
  </si>
  <si>
    <t>3.2.2 The forestry management operation shall document any potential threats, direct or indirect, to the resources or rights of such indigenous peoples (e.g. disturbance to water resources and wildlife). On Public forests. the manager makes use of an assessment of Aboriginal resources and tenure rights, undertaken by or jointly with the affected Aboriginal communities.</t>
  </si>
  <si>
    <t>Values polygons are given to the company by MNRF as they are discovered or in the annual September data upload from MNRF.  The CRO's developed by the Algonquin planning team members have been incorporated into the Phase 2 plan.  Updated Aboriginal Background Reports are part of Phase 2.  The Agreement in Principle is going through the government ratification process having been ratified by the Algonquin communities.</t>
  </si>
  <si>
    <t>FMP 2.2.4.30 and 2.2.4.31   identfies the CRO's developed by the Algonquins and the Williams Treaty planners.</t>
  </si>
  <si>
    <t>3.2.3 The forestry management operation shall have documented policies and procedures to prevent any encroachment, or direct or indirect threat to the resources or rights of such indigenous peoples. On Public forests, the manager ensures that management activities outlined in the management plan do not threaten or diminish Aboriginal resources are based on the results of the assessment described in 3.2.2</t>
  </si>
  <si>
    <t>The company relies on notifications for block harvest start-ups, and annual meetings to solicit input on potential values in need of protection.</t>
  </si>
  <si>
    <t>What comes out of the notification of the AWS, is a request by AOO employee  to accompany the operations tech to the block to identify features of cultural importance in need of preservation.  The company always honors this representative's requests for operational modifications.</t>
  </si>
  <si>
    <t>It was verified that a First Nations representative was out on a block (visited during audit), unnamed for confidentiality purposes, after which values he identified were designated for protection during the block operation. This is an initiative which goes beyond the minimum requirements in terms of reporting to MNRF</t>
  </si>
  <si>
    <t>3.2.4</t>
  </si>
  <si>
    <t>3.2.4 Traditional access for subsistence uses and traditional activities is granted</t>
  </si>
  <si>
    <t>Roads are open to the public, other than roads required to be decommissioned for resource protection.  Walking is always permitted on these closed roads.  First Nations communities prefer access to Crown land through public rather than private lands.</t>
  </si>
  <si>
    <t>No discussions in the last year have been requested by the FN communities.</t>
  </si>
  <si>
    <t>Access has been provided to an Algonquin canoe builder, and beyond this the company has also been looking for white birch in their block layouts, and have provided him birch trees meeting the particular specifications for construction of traditional Algonquin canoes.</t>
  </si>
  <si>
    <t>Sites of special cultural, ecological, economic or religious significance to indigenous peoples shall be clearly identified in co-operation with such peoples, and recognised and protected by forest managers.</t>
  </si>
  <si>
    <t>3.3.1a</t>
  </si>
  <si>
    <t>3.3.1a Applies on Public forests – Policies and Procedures support the efforts of the affected Aboriginal communities to conduct land use studies and mapping which result in an Aboriginal areas of concern protection agreement, addressing information sharing, protection, mitigation and/or compensation, and confidentiality measures for Aboriginal traditional values and uses.</t>
  </si>
  <si>
    <t>MNRF is responsible for maintaining the values database, and submit the values to the company as new values are discovered, and annually in September the entire data upload of values is given to the company.  All values AOC's were reviewed by First Nations members of the planning team in the Phase 2 planning.</t>
  </si>
  <si>
    <t>If the First Nations archaeological representative requests an operations modification rather than an AOC, the area of the modification is not put on the values database although the modification is honoured</t>
  </si>
  <si>
    <t>3.3.1b</t>
  </si>
  <si>
    <t>3.3.1b Applies on Private and Community forests – Policies and procedures detail the gathering of documents  and publicly available information about sites of special cultural, ecological, economic or spiritual significance to Aboriginal People(s) that has been provided by relevant authorities. or that has been identified during the public consultation process described in 4.4</t>
  </si>
  <si>
    <t>3.3.2</t>
  </si>
  <si>
    <t>3.3.2 The policies and procedures include the involvement of Indigenous peoples in the identification of such areas.</t>
  </si>
  <si>
    <t xml:space="preserve">Native members of the Phase 2 planning team were involved in updates to policies and procedures, such as the development of CRO's for native values protection. </t>
  </si>
  <si>
    <t>The policies and procedures will be reviewed and updated by the indigenous members of the planning team for the new FMP, which is in process</t>
  </si>
  <si>
    <t>3.3.3</t>
  </si>
  <si>
    <t>3.3.3 Policies and procedures for the identification  and protection of such sites during management operations (e.g. harvesting, road building, etc) are documented and implemented.  On Public forests, the manager supports the efforts of the affected Aboriginal communities to monitor the impacts over time of forestry activities on the values identified in the Aboriginal areas of concern protection agreement.</t>
  </si>
  <si>
    <t>FMP-10 and 19 outline AOC prescriptions for values.  Monitoring is done by BMFC compliance techs.  Native communities have not requested monitoring responsibility.  Their resources are going to researching where the values are.</t>
  </si>
  <si>
    <t>These are the Archaeological Potential Areas, which are areas a model has identified as maybe having features.</t>
  </si>
  <si>
    <t>3.3.4</t>
  </si>
  <si>
    <t xml:space="preserve">3.3.4  Policies and procedures for the appropriate protection or management of identified sites are documented and implemented.  </t>
  </si>
  <si>
    <t>FMP -10 and 19, and Phase 2 FMP 2.2.4.30 and 2.2.4.31.</t>
  </si>
  <si>
    <t>These references are still relevant and will be reviewed for inclusion in the next FMP.</t>
  </si>
  <si>
    <t>3.3.5</t>
  </si>
  <si>
    <t>3.3.5 All plans  for the protection or management of such sites are subject to the full and informed consent of representatives of indigenous peoples.</t>
  </si>
  <si>
    <t>5 Algonquin and 3 Williams Treaty community members were on the Phase 2 planning team, and have approved the final planning document submitted for MNRF approval.</t>
  </si>
  <si>
    <t>Current practices will be reviewed and concurred with during the new planning process by the planning team dominated by FN members.</t>
  </si>
  <si>
    <t>3.3.6a</t>
  </si>
  <si>
    <t xml:space="preserve">3.3.6a Applies on Public forests - Where Aboriginal communities indicate that forestry operations on particular blocks or sites are creating a threat of serious environmental, economic, or cultural impact, the manager suspends or relocates forestry operations until disputes are resolved. Examples of serious threats could include:
a. Destruction of burial sites, spiritual sites, spawning areas, medicinal areas;
b. Severe disruption of livelihood;
c. Damage to community water supply; or,
d. Severe disruption of food chain to the community.
</t>
  </si>
  <si>
    <t>During Phase 2 planning some concerns were expressed by Williams Treaty First Nations about a planned road possibly impacting an area of values.  The general manager scratched the road location, and provided a different access route into the block that was acceptable.  In Block 1694, west of Petroglyph Provincial Park, is an area identified as the traditional access route to the petroglyphs.  The general manager plans to put the block in Phase 2, but not make it available for allocation until consulting with Williams Treaty communities to get their suggestions for making management compatible with the spiritual values.</t>
  </si>
  <si>
    <t>In the last year, FN communities expressed no concern for the areas undergoing management.</t>
  </si>
  <si>
    <t>3.3.6b</t>
  </si>
  <si>
    <t>3.3.6b Applies on Private and Community forests - Consistent with landowner objectives, the manager takes steps to protect values identified in 3.3.1. Policies and procedures for the identification and protection of such sites during management operations (e.g. harvesting, road building, etc) are documented and implemented.</t>
  </si>
  <si>
    <t>Indigenous peoples shall be compensated for the application of their traditional knowledge regarding the use of forest species or management systems in forest operations.  This compensation shall be formally agreed upon with their free and informed consent before forest operations commence.</t>
  </si>
  <si>
    <t>3.4.1</t>
  </si>
  <si>
    <t>3.4.1 Managers have recorded known applications of traditional knowledge (e.g. regarding the use of forest species or management systems) in the forest operations.</t>
  </si>
  <si>
    <t>Information that is known has the potential of being shared by First Nations reps who are members of the planning team, but to date, the manager has no record of traditional knowledge having been volunteered.</t>
  </si>
  <si>
    <t>No traditional knowledge has been volunteered in the last year.</t>
  </si>
  <si>
    <t>3.4.2</t>
  </si>
  <si>
    <t>3.4.2 Local communities have been informed of such applications, including the potential commercial benefits of such applications to the forest management enterprise.</t>
  </si>
  <si>
    <t>First Nations representatives were active members of the planning team, giving them the opportunity to contribute knowledge of these applications if they so desired.</t>
  </si>
  <si>
    <t>3.4.3</t>
  </si>
  <si>
    <t xml:space="preserve">3.4.3 Local communities are compensated for any such applications, in accordance with prior agreements. The manager enters into an agreement with the affected Aboriginal communities which
compensates for the use of traditional knowledge in forest management. Examples of traditional knowledge use:
a. Commercial use of a forest species, in particular non-timber forest products;
b. Improved management plans; or
c. Improved operations.
</t>
  </si>
  <si>
    <t>MNRF paid the Algonquin and Williams Treaty First Nations communities for the aboriginal background report and provided per diem for attending planning meetings.</t>
  </si>
  <si>
    <t>Per diem is being provided to the FN members of the planning team for the new FMP.</t>
  </si>
  <si>
    <t xml:space="preserve">FSC PRINCIPLE #4:  COMMUNITY RELATIONS AND WORKER'S RIGHTS 
Forest management operations shall maintain or enhance the long-term social and economic well-being of forest workers and local communities. 
</t>
  </si>
  <si>
    <t>The communities within, or adjacent to, the forest management area should be given opportunities for employment, training, and other services.</t>
  </si>
  <si>
    <t>4.1.1</t>
  </si>
  <si>
    <t>4.1.1 Local and forest-dependent people have equal access to employment and training opportunities. According to its means, the manager offers employment to workers and contractors in the local and affected communities.</t>
  </si>
  <si>
    <t>All of this year's projects were done by locals with the exception of tree planting and herbicide spraying, due to a lack of trained people wanting to do that kind of work.</t>
  </si>
  <si>
    <t>The tree planting contractor this year was local, as well as the herbicide contractor.  All of the production crews are local.</t>
  </si>
  <si>
    <t>4.1.2</t>
  </si>
  <si>
    <t>4.1.2 Appropriate to the size, type and location of the forest management enterprise contributes to local and affected communities in a manner that builds capacity and enhances quality of life and community stability.</t>
  </si>
  <si>
    <t>The general manager serves on a local economics development committee, and a couple of the shareholders participate in the Wood Bank, providing wood to community members who cannot provide for themselves.</t>
  </si>
  <si>
    <t>Svetlana (Bancroft staff and soon to be general manager) is active within the Bancroft Area Forest Industry Association, primarily involved in educational endeavours, examples seen eg. of placemat promoting forestry activities etc for community event).  The company still participates in the Wood Bank.  Tyler sits on the advisory board of Sir Sanford College.</t>
  </si>
  <si>
    <t>4.1.3</t>
  </si>
  <si>
    <t>4.1.3 Workers are not discriminated in hiring, advancement, dismissal, remuneration and employment related social security</t>
  </si>
  <si>
    <t>The non-discrimination policy is posted on the office wall. 40% of the staff are women.</t>
  </si>
  <si>
    <t>The non-discrimination policy is posted on the office wall.  33% of the staff are women, including the new general manager.</t>
  </si>
  <si>
    <t>4.1.4</t>
  </si>
  <si>
    <t>4.1.4 Wages or income of self-employed or contractors are at least as high as those in comparable occupations in the same region and in no case lower than the established minimum wage.</t>
  </si>
  <si>
    <t>The general manager did an informal survey of the adjacent SFL's, and states that their contractors, such as tree markers, are at the high end of the compensation scale.</t>
  </si>
  <si>
    <t>During informal conversations on the Silviculture Tour, and through board member conversations with other company board members, the company finds that their contract rates are on par with neighboring SFL's.</t>
  </si>
  <si>
    <t>4.1.5</t>
  </si>
  <si>
    <t>4.1.5 The manager supports the procurement of goods and services from local suppliers and communities.</t>
  </si>
  <si>
    <t>Most office supplies are purchased in Peterborough, about an hour from Bancroft. Ribbon, tree marking paint and other field supplies are purchased from Mississauga, which is still considered local for a forestry supply outlet (three hours away).  All tree markers, manual and chemical tending, and mechanical  site prep contractors live within two hours of the office.  The nursery (Kemptville) and  current tree planting contractor (offices in North Bay and Kingston) are also within 2 hours of the forest.  Data collection (cruising, Free-to-grow, etc) when contracted also use  local tree marking contractors.</t>
  </si>
  <si>
    <t>The current tree planting contractor is local.  Otherwise, the RA discussion is still relevant.</t>
  </si>
  <si>
    <t>4.1.6</t>
  </si>
  <si>
    <t>4.1.6 The manager is taking steps to minimize or mitigate negative impacts on employment (e.g. closures, restructuring, technological change, seasonal layoffs, etc.)</t>
  </si>
  <si>
    <t>The general manager is on the trade association task force whose intention is for a policy adjustment to adjust the timing of restricted operations and the ability to place landings in areas impacted by species at risk restrictions.  Tight seasonal restrictions have resulted in employee layoffs, difficulty in attracting new workers to the industry, and difficulty in performing some necessary stand tending operations.   There has been a reduction in restrictions for turtle protection.  Six weeks additional operating season and a landing allowance made a difference in employment conditions.</t>
  </si>
  <si>
    <t>The general  manager is participating in the Stand and Site Guide update, attempting to reduce the timing regulations on turtle habitat AOC's, which is a significant major impact on employment of operators.  On a side note, turtle populations are reported to be four times larger than the number reported when Blanding's turtles were declared endangered.</t>
  </si>
  <si>
    <t>4.1.7</t>
  </si>
  <si>
    <t>4.1.7 Total remuneration packages for employees, including wages and other benefits (health, retirement, worker's compensation, housing, food, profit sharing), are fair and compare favourably with prevailing local standards.</t>
  </si>
  <si>
    <t>The manager's informal survey of adjacent SFL's placed BMFC on par with the other SFL's in employee compensation.</t>
  </si>
  <si>
    <t>The lowest paid staff person is paid $10 higher than the minimum wage, verified by examination of the payroll records.  The benefits package includes employee life insurance, dependent life insurance, employee death and disability insurance, dental, and extended health insurance.  Through conversations with employees of neighboring SFL's, employees stated that they are the highest paid among their peers.</t>
  </si>
  <si>
    <t>4.1.8</t>
  </si>
  <si>
    <t>4.1.9 The manager should accommodate or support alternative or community forest management projects when approached to this end by local community members and where the project receives support through the public participation process described in Criterion 4.4.</t>
  </si>
  <si>
    <t>The company encouraged two employees to help develop non-motorized trails near Bancroft, which was a community-directed initiative.</t>
  </si>
  <si>
    <t xml:space="preserve">The company still supports the activity described in the RA. Birch trees are from time to time allocated for canoe building by local Algonquin </t>
  </si>
  <si>
    <t>Forest management should meet or exceed all applicable laws and/or regulations covering health and safety of employees and their families.</t>
  </si>
  <si>
    <t>4.2.1</t>
  </si>
  <si>
    <t>4.2.1 Managers are familiar with relevant health and safety guidelines and regulations.</t>
  </si>
  <si>
    <t>The general manager is familiar with the Health and Safety Policy, stored in a binder in the office, which was updated in 2014.  The policy discusses 27 elements of risk and mitigation strategies.</t>
  </si>
  <si>
    <t>The Health and Safety Policy has not been updated since 2014.  The new employees have been trained and made familiar with the elements of the policy.</t>
  </si>
  <si>
    <t>There is no need to update the policy yet, although the new general manager plans to review it once she transitions into the role.  With new Silviculturist Alex Marcantonio, it was verified that the general manager went through the safety policy with him, filled out the checklist, gave him a full orientation, and communicated health and safety expectations, on August 6, 2019.</t>
  </si>
  <si>
    <t>4.2.2 Managers have assessed the risk to workers of particular tasks and equipment, and take measures to reduce or eliminate such risks.</t>
  </si>
  <si>
    <t>The manager has identified working alone in a remote location as the most significant risk his employees face, one of the 27 elements.  The company has a sign-out board in the office, and a check in requirement at the end of the day.  There is a procedure in the policy for the event that someone doesn't check in.</t>
  </si>
  <si>
    <t>The time spent in the office and the field confirmed that there is a check-in policy that is active.  Increased access to cell technology allows texts to be sent and received confirming locations of employees and their well-being.</t>
  </si>
  <si>
    <t>The company provides cell phones and service to the employees, who often work alone in the bush.  Shareholders sign the Agreement to Conduct Forest Management Services, with a clause that the shareholder will comply with the Occupational Health and Safety Act.  Verified Freymond's was included in the files, and signed for 2019-20.  The company notifies WSIB Workplace safety insurance board prior to start-up of a block.  A clearance certificate is given before the job is started, which confirms compliance with workers compensation coverage - workers are insured and premiums are paid to the insurance company. WSIB do their own site checks for H&amp;S.  The company does not have the authority to evaluate the shareholders for compliance.   Risk Assessments to all workers (including shareholder operators and operators who are tendered work) are not available.</t>
  </si>
  <si>
    <t>N See CAR 2019.3</t>
  </si>
  <si>
    <t>4.2.3</t>
  </si>
  <si>
    <t>4.2.3  Safety training is carried out, relevant to the tasks of workers and the equipment used.</t>
  </si>
  <si>
    <t>Safety training is required for all new employees.  Auditor verified that Svetlana was trained in February 2017 from the entry in the training log.  Jake was also noted as having been trained when he was hired this year.</t>
  </si>
  <si>
    <t xml:space="preserve">Dan Baker, a new Silviculture Forester, was trained March 22, 2018, with all elements of the company, including health and safety.  </t>
  </si>
  <si>
    <t>See 4.2., 1 discussion on new employee training.  The company holds a staff meeting every Tuesday during which safety items are included in the agenda.</t>
  </si>
  <si>
    <t>4.2.4</t>
  </si>
  <si>
    <t>4.2.4 Workers are provided with safety equipment, relevant to the tasks of workers and the equipment used.</t>
  </si>
  <si>
    <t>The company provides employees with hard hats, hi-viz vests, and cell phones/service.  Shareholder workers are the responsibility of the shareholders, who are required to follow the relevant laws regarding workplace safety.</t>
  </si>
  <si>
    <t>The company ensures that contractors adhere to a health and safety policy, and if they want to, they can adopt BMFC's policy.</t>
  </si>
  <si>
    <t xml:space="preserve">Verified on the field tour.  Company employees wear hard hats and high viz vests on active jobs.  Talking to loggers on two sites, safety equipment requirements were described, and it was verified that it was being used.  </t>
  </si>
  <si>
    <t>4.2.5</t>
  </si>
  <si>
    <t>4.2.5 Managers take measures to ensure that workers use any safety equipment that is provided.</t>
  </si>
  <si>
    <t>Auditor confirmed during field tours that the active logging status is determined by the employees, and if active, they wear their hardhats and hi-viz vests.</t>
  </si>
  <si>
    <t>Field tour confirmed this is still the case this year.  In every case, employees wore appropriate safety equipment.</t>
  </si>
  <si>
    <t>The field tour confirmed that the employees systematically wear high viz and hard hats on active management sites,  carry cell phones provided by the company, and communicate.</t>
  </si>
  <si>
    <t>4.2.6</t>
  </si>
  <si>
    <t>4.2.6 Managers implement an accident reporting system that includes all work related accidents and deaths of employees, their causes, corrective action taken to prevent similar accidents in future.</t>
  </si>
  <si>
    <t>The WSIB Form 7 is part of the forms set in the safety binder.  The Emergency Response Policy in the binder details procedures for reporting accidents.</t>
  </si>
  <si>
    <t>The accident reporting system is mandated by the Ontario Ministry of Labor.</t>
  </si>
  <si>
    <t>The accident reporting system is unchanged.</t>
  </si>
  <si>
    <t>4.2.7</t>
  </si>
  <si>
    <t>4.2.7 There is assured compensation benefits in case of accidents.</t>
  </si>
  <si>
    <t xml:space="preserve">WSIB Policy #8314349.  The policy is up to date. </t>
  </si>
  <si>
    <t>There is also a supplemental policy covering injuries outside of working hours for every employee.  This is a mandatory premium paid for by the employee.</t>
  </si>
  <si>
    <t>The WSIB policy is up-to-date.  Auditor verified that the last quarter, April-June, premium was paid.</t>
  </si>
  <si>
    <t>4.2.8</t>
  </si>
  <si>
    <t>4.2.8  Health and safety measures comply with national minimum requirements.</t>
  </si>
  <si>
    <t>Workplace Safety North provided the format elements of the policy, ensuring that the elements comply with provincial law.  Ontario is the lead entity for safety compliance, with Ministry of Labor inspectors regularly visiting operations.</t>
  </si>
  <si>
    <t>The company complies with provincial law, which meets national minimum requirements.</t>
  </si>
  <si>
    <t>4.2.9</t>
  </si>
  <si>
    <t>4.2.9 Where workers stay in camps, conditions for accommodation and nutrition comply at least with ILO Code of Practice on Safety and Health in Forestry</t>
  </si>
  <si>
    <t xml:space="preserve">No worker camps are used. </t>
  </si>
  <si>
    <t>4.2.10</t>
  </si>
  <si>
    <t>4.2.10 The manager ensures that all forest workers comply with all relevant provincial occupational health and safety requirements,</t>
  </si>
  <si>
    <t>No non-compliance was issued to the company this year by MOL.  Compliance officers for the company or MNRF issued no non-compliances this year.</t>
  </si>
  <si>
    <t>No non-compliance was issued to the company this year by MOL</t>
  </si>
  <si>
    <t>No non-compliance was issued to the company this year by MOL.</t>
  </si>
  <si>
    <t>4.2.11 The manager has a process in place for fairly resolving disputes with employees pertaining to occupational health and safety.</t>
  </si>
  <si>
    <t>The Refusal to Work policy requires an MOL intervenor if an internal dispute cannot be solved.  There have been no disputes with employees pertaining to health and safety this year.</t>
  </si>
  <si>
    <t xml:space="preserve"> There have been no disputes with employees pertaining to health and safety this year.</t>
  </si>
  <si>
    <t>The rights of workers to organise and voluntarily negotiate with their employers shall be guaranteed as outlined in Conventions 87 and 98 of the International Labour Organisation (ILO).</t>
  </si>
  <si>
    <t>4.3.1</t>
  </si>
  <si>
    <t>4.3.1  Employment conditions comply with International Labour Organisation convention 87 (see Annex 2) - This Convention relates to the rights of workers to: freedom of association and protection of the right to organise.</t>
  </si>
  <si>
    <r>
      <rPr>
        <sz val="10"/>
        <rFont val="Cambria"/>
        <family val="1"/>
        <charset val="238"/>
      </rPr>
      <t>BMFC staff know that they have the right to organize. By Law rights are guaranteed as outlined in the Provincial labour code. Ratified by Canada, entered into force 1973. No evidence of non-compliance. Open system for trade unions – they are allowed to walk in the area and convince workers to join them</t>
    </r>
    <r>
      <rPr>
        <b/>
        <sz val="10"/>
        <rFont val="Cambria"/>
        <family val="1"/>
        <charset val="238"/>
      </rPr>
      <t>.</t>
    </r>
  </si>
  <si>
    <t>Conversations with company employees confirm that they know they have the right.  In  a bush conversation with one of the producers, who has employees, it was stated that his employees have told him they know they have the right to unionize.  There appears to be zero interest locally in unionization of the forest workforce.</t>
  </si>
  <si>
    <t>4.3.2</t>
  </si>
  <si>
    <t>4.3.2  Employment conditions comply with International Labour Organisation convention 98 (see Annex 2) - This Convention relates to the rights of workers to: organise and bargain collectively. The rights of workers to organize and voluntarily negotiate with their employers shall be guaranteed as outlined in the Canadian Labour Code and/or provincial Labour Codes.</t>
  </si>
  <si>
    <t>Employees questioned are aware of the right to organize.  This is a right that employees seem to hold no interest in using.</t>
  </si>
  <si>
    <t>See 4.3.1.</t>
  </si>
  <si>
    <t xml:space="preserve">Management planning and operations shall incorporate the results of evaluations of social impact.  Consultations shall be maintained with people and groups (both men and women) directly affected by management operations. </t>
  </si>
  <si>
    <t>4.4.1</t>
  </si>
  <si>
    <t>4.4.1 There are systems in place that provide an evaluation of the social impact , appropriate to the size and intensity of their operations that:
- identifies affected groups
- includes consultation with affected groups
- identifies the main impacts of the operation on those groups
- specifies measures to ameliorate identified negative impacts
- provides for regular contact with affected groups to monitor effectiveness of measures.</t>
  </si>
  <si>
    <t>For Phase 2 planning, open houses were conducted for the general public and the Algonquin communities.  First Nations leaders also receive notification of start-up before work commences on a harvest block.  The public is invited to respond to the AWS every year.  The AWS was presented to the Algonquins of Ontario in a meeting as well.</t>
  </si>
  <si>
    <t xml:space="preserve">The AWS was reviewed in January with Algonquin and Williams Treaty First Nations.  Auditor previewed newspaper ads that will be placed this week (October), with an invitation to participate in the planning for the next FMP, with contact information.  The Jacks Lake Cottage Association is notified of harvest allocations in their area on an annual basis via email to the president of the homeowners' association. </t>
  </si>
  <si>
    <t>On Feb 28, the AWS was presented to First Nations people at the Algonquins of Ontario office in Pembroke, verified by documentation.   MNRF sends a letter to all stakeholders that the company's AWS is published on the company website, with links to the MNRF website.  Svetlana  presents the AWS to the LCC.</t>
  </si>
  <si>
    <t>4.4.2</t>
  </si>
  <si>
    <t>4.4.2  Results of social impact evaluation are incorporated into management decisions.</t>
  </si>
  <si>
    <t>FMP 3.5.4 discusses FMP objectives regarding social impacts.  On Block 1635, a First Nations representative asked to consult with the company regarding possible native settlements along Spectacle Lake.  Tyler ran protection boundaries around those parts of the block where concerns were expressed about disturbance to archaeological features.  Halliburton Water Trails asked the company for, and received protection around dispersed campsites and early notification of harvest activities so they could adjust bookings of campsites accordingly.  The company coordinated winter harvest activities with Kawartha Nordic Ski Trails to avoid conflicts.</t>
  </si>
  <si>
    <t>Participants' comments from the invitation to participate will be documented and considered by the planning team for inclusion in the new FMP.  Records of the comments become an appendix to the plan.</t>
  </si>
  <si>
    <t>Follow-up from comments received is that there is inclusion into the FMP process.   When a local Algonquin representtative took Tyler Hinze to a block that must not be named for confidentiality reasons, areas of prehistoric value to the Algonquins were mapped as AOC's and preserved during the operations, confirmed during the field tour.</t>
  </si>
  <si>
    <t>4.4.3</t>
  </si>
  <si>
    <t>4.4.3 Forest managers implement a system for ongoing consultation with local people and interest groups (both men and women).</t>
  </si>
  <si>
    <t>During Phase 2 FMP planning, the local citizens committee met repeatedly.  The AWS is advertised in local newspapers when it is ready for public inspection.  Next year, during the start of planning for the 2021-31 FMP, the formal public participation process will begin again.</t>
  </si>
  <si>
    <t>The LCC has met three times In the last year planning the next FMP.</t>
  </si>
  <si>
    <t>The LCC is now meeting monthly during the FMP planning process.</t>
  </si>
  <si>
    <t>4.4.4</t>
  </si>
  <si>
    <t>4.4.4 Local communities, community and non-government organizations, forest workers, and the interested public affected by forest management are provided with meaningful opportunities to participate in forest management planning. The manager demonstrates that all input was considered and responded to.</t>
  </si>
  <si>
    <t>The newly updated Forest Management Planning Manual describes necessary coordination with the public.  These sessions will commence next year with the planning period for the 2021-31 FMP.</t>
  </si>
  <si>
    <t>The planning team for the new FMP is newly constructed.  The local communities are represented by one of the mayors.</t>
  </si>
  <si>
    <t>The Desired Forest and Benefits meeting provided an opportunity for interested parties to give input, have their concerns addressed, and conclusions were considered for the FMP.  This year, climate change was a significant concern.  Svetlana consequently attended a climate change workshop, integrating her findings into the FMP.  The document Forest Adaptation Strategues and Approaches included ten strategies that were included in the FMP.</t>
  </si>
  <si>
    <t>4.4.5</t>
  </si>
  <si>
    <t>4.4.5 Adjacent landowners and local resource users that may be directly affected by forest operations are provided with notice, and their concerns considered prior to commencement of harvesting and operations.</t>
  </si>
  <si>
    <t xml:space="preserve">FMP 4.2.2.2.15 describes the Good Neighbor Policy.  Adjacent neighbors are always notified prior to boundary marking on a block, and their agreement is required before harvesting begins.  </t>
  </si>
  <si>
    <t>The Boshkong Lake cottagers were notified and consulted prior to the harvest of Block 1734.  The field tour illustrated some road setbacks agreed to from cottager input, some flagging removed after the harvest, and the operator waited until the ground froze to reduce potential damage to the road.</t>
  </si>
  <si>
    <t>Auditor examined the FOP for Block 1668, adjacent to multiple cottagers at Colbourne and Cross Lakes.   Consultation with cottagers was documented, and inclusive of every adjacent landowner.</t>
  </si>
  <si>
    <t>4.4.6</t>
  </si>
  <si>
    <t>4.4.6 On public lands, a public participation process is used to supplement the requirements of 4.4.4. The manager openly seeks representation from a broad and balanced range of interested parties and invites them to participate.</t>
  </si>
  <si>
    <t>BMFC's first step in cottager consultation for harvest block planning is to send a letter to the cottager association requesting an on-site meeting, listen to concerns, and alter harvest plans where feasible to avoid a conflict.</t>
  </si>
  <si>
    <t>The Block 1734 consultation confirms that this is accomplished.  The company feels that it's easier to seek consensus than fight about it continually through the harvest operation.</t>
  </si>
  <si>
    <t>The Block 1668 consultation record confirms that the process was followed.</t>
  </si>
  <si>
    <t>4.4.7</t>
  </si>
  <si>
    <t xml:space="preserve">4.4.7 The public participation process on public lands uses clearly defined ground rules that contain provisions on:
a. Goals;
b. Timelines;
c. Internal and external communications;
d. Resources (human, physical, financial, informational or technological)
according to needs;
e. Roles, responsibilities and obligations of participants, including their
organizations;
f. Decision-making methods;
g. Authority for decisions;
h. Mechanism to adjust the process as needed;
i. Access to information;
j. Participation of experts, other interests and government; and
k. A dispute resolution mechanism.
The participants have been involved in the development of, and agreed to, the ground rules.
</t>
  </si>
  <si>
    <t xml:space="preserve">The public consultation process to be used in FMP development, including timelines, role and responsibilities, and resources, is clearly spelled out in the 2017 Forest Management Planning Manual, and specified further in the Terms of Reference for the development of the Plan.  The features referenced in the indicator are covered in the process.  In terms of plan development, it is clear that the planning team has decision-making responsibility and ultimately the MNRF is responsible for plan approval.  The dispute resolution procedures are also clearly spelled out in the FMPM.
</t>
  </si>
  <si>
    <t>The public consultation process has begun for the new plan with the invitation to participate to be published next week,  the first of five stages of public participation mandated by the FMPM.</t>
  </si>
  <si>
    <t>There is another update to the FMPM.  Reminders have been sent periodically to stakeholders to encourage participation.  The company started the reminder process, while MNRF continued it.  Of the at least 23 planning team members, 13 are members of First Nations groups.</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</si>
  <si>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</si>
  <si>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</si>
  <si>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4.5.1 Mechanisms for resolving grievances are documented and implemented.</t>
  </si>
  <si>
    <t>Section 2.4 of the updated FMPM.</t>
  </si>
  <si>
    <t>The issue resolution process is detailed in 2.4.</t>
  </si>
  <si>
    <t>4.5.2</t>
  </si>
  <si>
    <t>4.5.2 Mechanisms exist and are implemented for providing fair compensation to local people where their legal or customary rights, property, resources or livelihoods have been damaged.</t>
  </si>
  <si>
    <t>In reality, compensation is determined in the court system, where a dispute that cannot be resolved is ultimately decided.</t>
  </si>
  <si>
    <t>4.5.3</t>
  </si>
  <si>
    <t>4.5.3 Inadvertent damage to indigenous and traditional resources on, or near, indigenous and traditional lands shall be compensated as agreed with the indigenous and traditional communities themselves.</t>
  </si>
  <si>
    <t xml:space="preserve">There are no First Nations reserves within the boundaries of the forest.  </t>
  </si>
  <si>
    <t>4.5.4</t>
  </si>
  <si>
    <t>4.5.4 Mechanisms exist made to resolve conflicts through consultation aiming at achieving agreement or consent, avoiding damage to property, resources, rights, and livelihoods.</t>
  </si>
  <si>
    <t>The conflict resolution policy in the FMPM describes the procedures to process conflicts.</t>
  </si>
  <si>
    <t>4.5.5</t>
  </si>
  <si>
    <t>4.5.5 The manager takes measures to avoid loss or damage to property, rights, resources or livelihoods</t>
  </si>
  <si>
    <t>FMP 4.2.2.2.15, the Good Neighbor policy.</t>
  </si>
  <si>
    <t>Block 1668 FOP file contained Crown Forest Management Line Location Agreements for all the adjacent landowners. See also above Good Neighbour policy</t>
  </si>
  <si>
    <t xml:space="preserve">FSC PRINCIPLE # 5:   BENEFITS FROM THE FOREST 
 management operations shall encourage the efficient use of the forest's multiple products and services to ensure economic viability and a wide range of environmental and social benefits. </t>
  </si>
  <si>
    <t>Forest management should strive toward economic viability, while taking into account the full environmental, social, and operational costs of production, and ensuring the investments necessary to maintain the ecological productivity of the forest.</t>
  </si>
  <si>
    <t>5.1.1 There is a work plan and budget for the forest management enterprise showing expected costs and revenues for at least the current financial year.</t>
  </si>
  <si>
    <t>The Annual Work Plan was submitted and approved by MNRF, and verified by the auditor.  The budget for 2017-18 was shown to the auditor.  Budgeted revenues exceed expenditures.  Revenues are renewal trust fund and area-based charges to all shareholders. The costs have not exceeded revenues. The budget is approved by the Board of Directors. for the current fiscal year, ending March 31.</t>
  </si>
  <si>
    <t>The Annual Work Plan for 2018-19 was submitted and approved by MNRF, and verified by the auditor.  The budget for 2018-19 was shown to the auditor.  Budgeted revenues budgeted expenditures.  Revenues are renewal trust fund, Forestry Futures Trust Fund, area-based charges to all shareholders, and a small amount from the provincial roads fund. The costs have not exceeded revenues. The budget is approved by the Board of Directors. for the current fiscal year, ending March 31.</t>
  </si>
  <si>
    <t>5.1.2 The income predicted in the annual budget is consistent with the expected rate of harvest of forest products (see 5.6).</t>
  </si>
  <si>
    <t>This is irrelevant to the fiscal structure of BMFC, which provides forest management services to the shareholders.  Rate of harvest has no bearing on the revenue BMFC receives.</t>
  </si>
  <si>
    <t>The renewal trust fund is dependent on harvest rates, but the rates per cubic meter are recommended by the general manager, approved by the Regional Director of MNRF.  This is an annual process.  In the last fiscal year, the renewal trust fund provided 47% of the total revenue.  In effect, the manager recommends a rate to ensure that he balances the budget based on anticipated harvest levels and expenditure required to regenerate blocks requiring it.</t>
  </si>
  <si>
    <t>5.1.3  The income predicted in the annual budget is consistent with product values comparable to regional or national norms,</t>
  </si>
  <si>
    <t>Product values are irrelevant to income predictions.  The company receives income for its forests management services.  Product values are of great concern to the shareholders, but are one step removed from consideration in determining BMFC's income prediction.  i.e. if the shareholder doesn't make sufficient income to cover expenses and stay in operation, it ceases to be a shareholder.  The effect on BMFC's income is therefore indirect.</t>
  </si>
  <si>
    <t>Product values are irrelevant to income predictions.  The company receives income for its forests management services.  Product values are of great concern to the shareholders, but are one step removed from consideration in determining BMFC's income prediction.  i.e. if the shareholder doesn't make sufficient income to cover expenses and stay in operation, it ceases to be a shareholder.  The effect on BMFC's income is therefore indirect.  Product values have increased very modestly in the last year.</t>
  </si>
  <si>
    <t>5.1.4 The annual budget incorporates stumpage, royalties or rents as required.</t>
  </si>
  <si>
    <t>Stumpage is paid directly by the shareholders based on volume scaled.  BMFC's budget does not incorporate stumpage, royalties, or rents.  Part of the stumpage goes to the Forestry Futures Trust Fund that is managed by MNRF for eligible silvicultural expenses.  BMFC applies for these funds for special projects such a beech bark disease management, stand improvement, and blowdown rehabilitation.  The Forest Renewal Trust Fund is paid to MNRF by the shareholders at a rate recommended by the company and approved by MNRF.  The general manager draws from this fund to pay for renewal activities.</t>
  </si>
  <si>
    <t>Stumpage is paid directly by the shareholders to MNRF based on volume scaled.  BMFC's budget does not incorporate stumpage, royalties, or rents.  Part of the stumpage goes to the Forestry Futures Trust Fund that is managed by MNRF for eligible silvicultural expenses.  BMFC applies for these funds for special projects such a beech bark disease management, stand improvement, and blowdown rehabilitation.  The Forest Renewal Trust Fund is paid to MNRF by the shareholders at a rate recommended by the company and approved by MNRF.  The general manager draws from this fund to pay for renewal activities.</t>
  </si>
  <si>
    <t>5.1.5 The annual budget specifies any costs associated with implementation of the social and environmental commitments identified in Principles 4 and 6.</t>
  </si>
  <si>
    <t>There are no line item costs for these commitments.  They are part of "Forest Operations", covered in the tree marking, prescriptions, silvicultural layout (AOC line running) line items.   Training is included in the forest operations cost.</t>
  </si>
  <si>
    <t>Staff training is a line item cost.  Staff time for contributions to the community is covered under "Salaries, benefits, and payroll taxes".</t>
  </si>
  <si>
    <t>Forest management and marketing operations should encourage the optimal use and local processing of the forest's diversity of products.</t>
  </si>
  <si>
    <t>5.2.1 Forest managers make a proportion of their production available to local enterprises, such as small-scale industries and processing operations. (see 5.4 below for related norms)</t>
  </si>
  <si>
    <t>The Bancroft Minden Forest shareholder mills process a majority of the volume harvested on the BMF. MNRF authorization to haul documents show destinations by product and species. During this past year, pulpwood accounted for 47% of the total harvest.  Of this amount, 34% of the pulpwood is sold as fuel wood, processed locally.  The remainder of the pulpwood is sold to pulp and paper mills outside of the local area.</t>
  </si>
  <si>
    <t>The Bancroft Minden Forest shareholder mills process 73% of the volume harvested on the BMF. MNRF authorization to haul documents show destinations by product and species. During this past year, pulpwood accounted for 53% of the total harvest.  Of this amount, 32% of the pulpwood is sold as fuel wood, processed locally.  The remainder of the pulpwood is sold to pulp and paper mills outside of the local area.</t>
  </si>
  <si>
    <t>5.2.2 The manager seeks the optimal or “highest and best” value for forest products.</t>
  </si>
  <si>
    <t xml:space="preserve">The timber harvested from the forest is delivered to a wide range of mills, including sawmills (hardwood and softwood) and pulp and paper mills.  Multiple product sorts are carried out on the landings to maximize the value of the products recovered.  The Shareholders are constantly looking for markets for unutilized or underutilized types of timber, however cost of long hauling was often a factor that limited the Company’s ability to use less highly sought-after species.  The BMFC manager demonstrates a good working knowledge of forest products and their markets. The shareholder mills understand that their economic survival starts with maximizing the value of products from the forest. </t>
  </si>
  <si>
    <t>Sorting veneer logs is becoming more common, as well as the red pine pole sort.  These sorts are bringing highest value.</t>
  </si>
  <si>
    <t>5.2.3 Preference is given to local processing and value-added facilities if financially competitive.</t>
  </si>
  <si>
    <t xml:space="preserve"> The BMFC shareholder mills process the vast majority of the volume harvested on the SFL.</t>
  </si>
  <si>
    <t xml:space="preserve">Local processing facilities own the company and are entitled to 100% of the harvest if they want it.  </t>
  </si>
  <si>
    <t>Forest management should minimise waste associated with harvesting and on-site processing operations and avoid damage to other forest resources.</t>
  </si>
  <si>
    <t>5.3.1 There is no excessive damage to residual stands of trees during and after harvesting.</t>
  </si>
  <si>
    <t xml:space="preserve">Field tours showed no excessive damage to residual trees.  Compliance techs do an ocular assessment, and if damage is evident, they do a sampling survey.  </t>
  </si>
  <si>
    <t>Field tours showed no excessive damage to residuals.  FOIP queries showed that no non-compliances for excessive damage were issued.</t>
  </si>
  <si>
    <t>5.3.2 Timber is extracted and processed promptly after felling.</t>
  </si>
  <si>
    <t>No incidents were observed during the field tour of logs left in the bush for an unreasonable time after felling.</t>
  </si>
  <si>
    <t>Verified in the field tour and FOIP query.  A total of six logs were seen left in the bush throughout the entire field tour.  Four of these were buried in the snow during the winter harvest and became obvious after the operation was finished.  This is an inconsequential number compared with the harvested hectares seen.</t>
  </si>
  <si>
    <t>5.3.3 New on-site processing machinery is selected taking into account the need to minimise timber waste</t>
  </si>
  <si>
    <t>A combination of feller-buncher/grapple skid and conventional felling was observed.  There was very little merchantable material left in the bush from either method.</t>
  </si>
  <si>
    <t>More mechanized operations are being done than in the past, but hand felling and line skidding was seen on the tour with little waste.</t>
  </si>
  <si>
    <t>5.3.4 Within the framework of the silvicultural system used, all harvested merchantable and  marketable timber is utilized unless left on-site to provide structural diversity and wildlife habitat or for cultural reasons.</t>
  </si>
  <si>
    <t xml:space="preserve">Regardless of the silvicultural system, wildlife trees are marked for leave based on damage and defect, or species, to provide habitat.  Most of the wildlife trees retained were observed to have a large percentage of defect.  Merch trees/logs were not observed in the bush during the field tour.  </t>
  </si>
  <si>
    <t>The few logs seen left in the bush on the field tour are insignificant relative to the area harvested.</t>
  </si>
  <si>
    <t>5.3.5 The manager avoids and minimizes the removal of valuable but non-marketable trees without sound silvicultural justification.</t>
  </si>
  <si>
    <t>In most cases, trees chosen for wildlife habitat were trees with limited marketability.  Auditor observed no cases of valuable non-merch trees removed from the stand.</t>
  </si>
  <si>
    <t>The field tour verified that trees with too much rot to make pulp logs were left as down woody material.</t>
  </si>
  <si>
    <t>5.3.6 On-site processing sites are limited in size and number and all by-products are properly disposed of.</t>
  </si>
  <si>
    <t>One shareholder uses tree length hauling, requiring smaller landings.  His allocation is close to his mill, so he can haul the material that normally would be slashed and left at the landing more economically than bringing in a slasher.  If the logger is using a processing head with a forwarder, he can cut to length in the bush, with a smaller landing required, but this is not a common system.  Under the more traditional system, the tops are left in the bush for down woody material, and at the landing, the slasher cuts the ends.  MNRF issues firewood permits, and generally landings are relatively clean after a few years' of personal use firewood cutting.</t>
  </si>
  <si>
    <t>Landings were not larger than necessary.  On Block 1734, the operator hauled the block ends from the processor off the landing with a dump truck to be processed into firewood.   On Block 1720, block ends were going to be hauled for firewood processing.  A robust firewood price allows this to be done economically.</t>
  </si>
  <si>
    <t>Forest management should strive to strengthen and diversify the local economy, avoiding dependence on a single forest product.</t>
  </si>
  <si>
    <t>5.4.1 Managers have information on the range of the forest's potential products and services, including 'lesser known' timber species, Non Timber Forest Products (NTFPs) and opportunities for forest recreation.</t>
  </si>
  <si>
    <t xml:space="preserve">FMP 2.1.3.3  Natural Resource Features, Land Uses and Water, while FMP 2.2.3.2 discusses non-industrial uses.   The Bancroft Minden Forest is an important recreational area for local residents and tourists, with major activities including canoeing and camping, fishing, hunting, and nature observation.  Regulatory measures and the planning process provide a basis and a means of reviewing and determining an appropriate balance between timber harvesting and the needs of other forest users, including those who make a living from forest based activities or businesses.   There are provisions for NTFP’s in the management plan. ( Maple syrup, birch bark gathering…. ).  The company recently made arrangements to give a large birch tree from an active block to an Algonquin canoe builder to construct a birch bark canoe at the city park.  </t>
  </si>
  <si>
    <t>A couple of white birch were identified and harvested by a First Nations canoe builder in the last year.</t>
  </si>
  <si>
    <t>5.4.2 Managers are aware of the role of these products and services in the local economy (whether as trade goods or for subsistence).</t>
  </si>
  <si>
    <t>FMP 2.2.3.2 acknowledges that managers are aware of these uses by the public, and that access is important in continuing use.</t>
  </si>
  <si>
    <t xml:space="preserve">Phase 2 FMP 2.2.4.30, Algonquin Cultural Heritage Features, discusses white birch canoe -grade identification and procedures for removal.                     </t>
  </si>
  <si>
    <t>5.4.3 Managers have assessed the possibility of utilisation of forest services, lesser known species and NTFPs on their own account or by local enterprises.</t>
  </si>
  <si>
    <t xml:space="preserve">The managers have no real authority for NTFP's and refer inquiries to MNRF.  They have been receptive to requests for use of NTFP's (the birch example from 5.4.1).  The Halliburton Trails and Tours coordinated management activities with the company to limit impact on experiences they were booking on Crown land.  </t>
  </si>
  <si>
    <t>There have been no requests for utilization of forest services, lesser known species, and NTFP's in te last year.</t>
  </si>
  <si>
    <t>5.4.4 Managers encourage the utilisation of forest services, lesser known species and NTFPs by local enterprises where this does not jeopardise other management objectives.</t>
  </si>
  <si>
    <t>See 5.4.1</t>
  </si>
  <si>
    <t>If presented with a request, the manager has shown interest in utilization of these attributes, such as birch bark canoe material acquistion.</t>
  </si>
  <si>
    <t>Forest management operations shall recognise, maintain, and, where appropriate, enhance the value of forest services and resources such as watersheds and fisheries.</t>
  </si>
  <si>
    <t>5.5.1 Forest managers have evaluated the role and impact of the forest within the watershed.
(see Criterion 6.5b for norms with respect to maintenance of water resources and fisheries)</t>
  </si>
  <si>
    <t>In Ontario, “measures to protect non-timber values” is most obviously interpreted as the measures contained in the series of Forest Management Guides which the MNRF mandates be used in the development of FMPs, in particular the Landscape and the Site &amp; Stand Guides.  At present there are seven guides which address measures to protect a very broad suite of non-timber values.  The two most important guides regarding this issue are the Stand and Site Guide, and the Landscape Guide.</t>
  </si>
  <si>
    <t>AOC's for stream and watercourse protection are designed to protect fisheries and water quality.</t>
  </si>
  <si>
    <t>Forest managers have information on the fisheries above, in and below the forest watershed.
(see Criterion 6.5b for norms with respect to maintenance of water resources and fisheries)</t>
  </si>
  <si>
    <t>MNRF makes information on fisheries available for water-crossing decision-making.  The FMPs includes description of fisheries resources, specific management objectives and strategy.</t>
  </si>
  <si>
    <t>FOP's identify watercourses and streams from information derived from the GIS.</t>
  </si>
  <si>
    <t>Management plans and operations include maintenance  and enhancement of watershed and fishery values identified.</t>
  </si>
  <si>
    <t>Site visits confirmed that water feature buffers are flagged, and water crossings are highly regulated by MNRF and the company, and management has been largely compliant.  Non-compliances noted were mitigated in a timely fashion.  A FOIP search indicated that a non-compliance was issued by MNRF for the material used in a bridge crossing.  The construction was brought up to standard in a timely manner.</t>
  </si>
  <si>
    <t>FMP 3.5.2.2 identifies objectives to provide a road system that protects fisheries and water quality.  FMP 3.5.5.2 identifies objectives to preserve water quality and fish habitat in forest management operations.  The site visits confirmed that streamside AOC's are flagged.  The only issue relating to stream crossings in a FOIP query was a non-compliance in Block 1734 for siltation of a seasonal stream.  The auditor visited the site and confirmed that the seasonal stream, which was not on the map and under snow when the operation started, runs only a short distance to a flat, where the water spreads out.  Mitigation was done by the operator, and no penalty was issued by MNRF.</t>
  </si>
  <si>
    <t>The rate of harvest of forest products shall not exceed levels which can be permanently sustained.</t>
  </si>
  <si>
    <t>5.6.1</t>
  </si>
  <si>
    <t>5.6.1 The silvicultural system on which management is based is clearly stated.</t>
  </si>
  <si>
    <t>FMP 4.2.2.1 is the Silvicultural Ground Rules.  The Silviculture Guide was updated in 2014, and the company incorporated the updates into Phase 2 planning.</t>
  </si>
  <si>
    <t>New silvicultural ground rules will be incorporated into the 2021 FMP.  All SGR's will be reviewed and updated to reflect results of monitoring.</t>
  </si>
  <si>
    <t>There will be a new SGR in the new FMP, the Irregular Shelterwood.  This will help to better manage tolerant hardwood stands.   Currently there are over 200 stands in the forest with greater than 50% stocking of beech, which is dying of beech bark disease.  The new SGR will be more responsive to this reality.</t>
  </si>
  <si>
    <t>5.6.2</t>
  </si>
  <si>
    <t>5.6.2 The expected level of harvesting on an annual basis, and in the long term (over more than one rotation) is clearly stated.</t>
  </si>
  <si>
    <t>The wood supply projections go for 100 years.  Allowable harvest is clearly stated in the FMP, and the Harvest Monitoring Report shows sustainable harvest levels after the first five years of the plan.  FMP-11 detailed the planned harvest for 10 years.</t>
  </si>
  <si>
    <t>The Harvest Summary Report for FY 2019 was made by the general manager for distribution to the board.  It details the allocation area remaining for each shareholder before March 31, 2021, when the new FMP goes into effect.  Unfinished allocations can either be completed within one year of the new plan, or amended into the new plan.  Wood supply projections are in the Analysis Package of the FMP.</t>
  </si>
  <si>
    <t>The Wood Supply projections are in the process of being updated for the new FMP.  The company produced a map illustrating to its shareholders the areas left to harvest in the current ten-year plan, which is in Year 9.  Approximately half the allocations are still not harvested.</t>
  </si>
  <si>
    <t>5.6.3</t>
  </si>
  <si>
    <t>5.6.3 The expected level of harvesting is clearly justified in terms of the permanently sustainable yield of the forest products on which the management plan is based.</t>
  </si>
  <si>
    <t>The sustainable rate of timber harvesting is determined during the process of developing the Forest Management Plan.  One of the key tools is the Strategic Forest Management Model (SFMM). Calculations were performed for the 2011 FMP for the Bancroft Minden Forest in accordance with the requirements of the 2009 Forest Management Planning Manual for Ontario’s Crown Forests (FMPM).  The FMPM provides strategic direction for the determination of sustainability and contains provisions for the development of management alternatives, choice of the selected management alternative (SMA) and calculation of the Available Harvest Area (AHA).  The Harvest Monitoring Report shows sustainable harvest levels at the end of the last five year term.  53% of the allowable area was harvested in the last five year period.  52% of the allowable cut calculated in cubic meters was harvested.</t>
  </si>
  <si>
    <t>The new inventory will be used to create the Analysis Package for the new FMP.  The Forest Management Planning Manual was updated in 2017.</t>
  </si>
  <si>
    <t>The allowable cut is still not being achieved, approximately 50-60% of allowable annually.  This should indicate that the inventory is increasing over time.</t>
  </si>
  <si>
    <t>5.6.4</t>
  </si>
  <si>
    <t>5.6.4 All assumptions regarding regeneration, growth, abundance, quality and size distribution of the main commercial species are explicit, and in line with the best available data for the locality from relevant research and/or inventories.</t>
  </si>
  <si>
    <t>The new inventory was presented to the manager for review and comments, and the final version is expected to be delivered by the end of this calendar year, in time for 2018 planning for the 2021-31 FMP.  The Analysis Package will be recalculated for the next FMP, based on the new inventory and latest growth and yield data provided by MNRF.</t>
  </si>
  <si>
    <t>The new inventory has been delivered and accepted, and is deemed sufficient to use for the next Analysis Package.</t>
  </si>
  <si>
    <t>The Analysis Package is being updated.  Parameters for the models are now defined and updated, and modeling will start soon.</t>
  </si>
  <si>
    <t>5.6.5</t>
  </si>
  <si>
    <t>5.6.5 The expected level of harvesting in the long term does not exceed local or regional expectations of sustainable yield, taking into account any special silvicultural treatments that have been applied.</t>
  </si>
  <si>
    <t>Supp Doc A provides the rationale.  FMP 3.6 Longterm Management Direction projects levels of harvest by species and by forest unit.  Harvest levels continue to be below 60% of allowable cut for the last five year period, providing at least one attribute indicating that the inventory may be growing.</t>
  </si>
  <si>
    <t>Supp Doc A is the Analysis Package.  The harvest level for FY 2018 was at 50% of the allowable cut.</t>
  </si>
  <si>
    <t>The harvest level for FY 2019 is 60% of the allowable cut.</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</si>
  <si>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</si>
  <si>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</si>
  <si>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6.1.1</t>
  </si>
  <si>
    <t xml:space="preserve">6.1.1 A system is specified that ensures an assessment of environmental impact is made before commencement of any site-disturbing operations. The system:
- is appropriate to the scale and intensity of the forest management including the quality and quantity of forest resources
- takes account of landscape level considerations
- is appropriate to the uniqueness of the affected resources
</t>
  </si>
  <si>
    <r>
      <t xml:space="preserve">The Class EA for Ontario evaluates large landscape.  FOP (Forest Operations Prescription) process looks at other values, verifies values on the ground, discovers previously unrecognized values.  Tree markers are certified, including education in environmental values identification. The FMP details stand level prescriptions for wildlife habitat and biodiversity.  The Landscape Guide and the Stand &amp; Site Guide direct forest management in the protection of non-timber values.  The guides are periodically updated as new science and new management approaches become relevant. The FOP contain descriptions of the AOC's (Area of Concern) within the block, the silvicultural prescription, non-cutting areas, layout and tree marking guide, a set of instructions for harvesting and road building, and a cultural heritage directive (if applicable). Maps are clear and concise for every aspect of the management treatment.  Both BMFC and MNFR have a role to play in addressing this indicator. The government’s responsibilities include setting the policy and planning framework and providing direction for impact assessment.  There are several aspects of the planning system put in place by MNRF in which adaptive management is manifested including:
• A highly structured IFA program is in place to review management performance and identify measures to improve performance.
• A series of Forest Management Guides direct forest management in the protection of non-timber values.  The guides are periodically updated as new science and new management approaches become relevant.
• FMPs have been produced every five years (recently changed to every 10 years) with each intended to build on the experiences and lessons of previous plans.  Some of the measures included in the planning process include:
</t>
    </r>
    <r>
      <rPr>
        <sz val="10"/>
        <rFont val="Cambria"/>
        <family val="1"/>
        <charset val="238"/>
      </rPr>
      <t>•</t>
    </r>
    <r>
      <rPr>
        <sz val="10"/>
        <rFont val="Cambria"/>
        <family val="1"/>
        <charset val="238"/>
      </rPr>
      <t xml:space="preserve"> The production of annual reports - at key points during plan implementation (years 5 and 10) comprehensive reports are produced so that the course of implementation can be checked and any changes required to management can be identified 
• Forest Management Plans require tracking and reporting on a series of indicators of biodiversity in synchrony with plan production.  
• The forest management planning process is rigorous, with many experts providing input and review, thereby facilitating the incorporation of current knowledge and information;
• Monitoring programs are in place to track the results of silvicultural efforts; and,
• Additional monitoring is required for novel or unorthodox management prescriptions (termed “exceptions monitoring”).
</t>
    </r>
  </si>
  <si>
    <t>6.1.2</t>
  </si>
  <si>
    <t>6.1.2 There is a system to ensure that the results of environmental assessments are incorporated into management planning
and implementation such that where an assessment has indicated that environmental impacts of proposed management activities pose significant risk, then:
a. Management activities do not occur; or
b. The manager reduces the risk to an acceptable level by employing an
alternative management approach or mitigative measures; or
c. The manager provides a rationale that includes evidence that the chosen
option is acceptable based on the conservation of biodiversity and/or other
environmental values. This rationale is to be compared with the risk of taking no actions.</t>
  </si>
  <si>
    <t>Forest management planning utilizes approved forest management guides that have undergone their own assessments . Risk has been assessed in management guides and prescriptions are implemented to address the risk. These may result in exclusions from operations (reserves) or modifications of operations. Rationale is provided in the supplementary documentation of the FMP.  The Guides give the direction to implement the Class Environmental Assessment.</t>
  </si>
  <si>
    <t>6.1.3</t>
  </si>
  <si>
    <t xml:space="preserve">6.1.3 The manager has gathered relevant data including environmental and ecological data that will serve as regional and landscape-level context for the environmental impact assessment. The information shall include, but need not be limited to:
a. Maps of ecosystems, fragile ecosites, soil type, forest cover and natural
disturbance for the forest;
b. An inventory of site specific environmental/ecological characteristics sensitive
to impacts by forest operations such as steep slopes, shallow soils, moist
soils and soil subject to compaction (e.g. structured clay);
c. Maps of HCVFs and their attributes;
FSC Great Lakes/St. Lawrence Standard FIELD-TESTED DRAFT April 2007 19
d. Classification of water bodies and identification of spawning grounds.
e. Information regarding management regimes in surrounding forests, in
particular for the areas or sites abutting the forest;
f. Details on sites and areas of particular ecological importance for First Nations (as per Criterion 3.3).
</t>
  </si>
  <si>
    <t xml:space="preserve">a) MNRF provides BMFC with a values report, with shape files, of environmental and ecological data for the landbase. These shapefiles are recorded on the GIS, and  the information is distributed to staff for specific environmental impact assessment and FOP development. Current inventory data is added and edited by BMFC through GIS.  </t>
  </si>
  <si>
    <t xml:space="preserve">b) these areas are inventoried/verified on the ground prior to management activities through the FOP planning process, when the entire block is walked.  </t>
  </si>
  <si>
    <t xml:space="preserve">c) maps of HCVF's are created by querying the value.  </t>
  </si>
  <si>
    <t>d) MNRF provides this information. The data is input into the GIS, and used to buffer these values for the FOP, so that the prescription forester can verify on the ground, and the layout crew has a map with the buffers clearly delineated.</t>
  </si>
  <si>
    <t xml:space="preserve">e) The Natural Resource Information System, maintained and provided to BMFC by MNRF, has no boundaries, so values on adjacent ownerships and management units are available for planning. </t>
  </si>
  <si>
    <t xml:space="preserve"> f) First Nations areas of importance are confidential, but made available to the general manager for planning protection and mapped on the FOP for protection.</t>
  </si>
  <si>
    <t>6.1.4</t>
  </si>
  <si>
    <t xml:space="preserve">6.1.4 The natural variability and historic local pattern of the forest in the region has been characterized, and includes:
a. A description of major disturbance factors, including disturbance intervals;
b. Estimated mean distribution and/or composition of tree species, forest cover types and/or forest unit as appropriate;
c. Estimated typical age class distribution.
The assessment is reviewed by qualified specialists and available for public review.
</t>
  </si>
  <si>
    <t>FMP-9, Assessment of Objective Achievement lists the objective to move toward a more natural landscape structure, composition, and abundance.  Indicators include landscape type, young forest, and old growth.  Desirable levels and targets are characterized in area targets in short, medium, and long terms.  The Landscape Guide is the source for the objective achievement.  The Guide and the FMP are available to the public on the MNRF website.</t>
  </si>
  <si>
    <t>6.1.5</t>
  </si>
  <si>
    <t>6.1.5 The data collected in 6.1.3 and 6.1.4 is verified on-site where appropriate, assessed and interpreted in consideration of the potential impacts (positive or negative) described in 6.1.1.</t>
  </si>
  <si>
    <t xml:space="preserve">Values information is verified on site by the combination of BMFC and MNRF staff prior to commencing operations.
The FOP formulation is the basic unit for management planning in specific geographic areas.  The entire area is walked by an experienced forester or tech, and the planning is approved by the RPF (Registered Professional Forester) , so data is verified on the ground.  After the ground prescription is formulated, tree markers will go through the area providing another layer of evaluation and review.  A feature missed during the prescription stage, such as a new nest or unmapped intermittent stream, will likely be assessed and mapped during the tree marking phase, and added to the values database.
</t>
  </si>
  <si>
    <t>6.1.6</t>
  </si>
  <si>
    <t>6.1.6 Benchmarks of current forest condition at the stand and landscape levels are in place to serve as references during impact assessment.</t>
  </si>
  <si>
    <t>The current forest condition is benchmarked at every planning cycle. Landscape level values are benchmarked from the current forest resource inventory. Also refer to the Long Term Management Direction in the FMP. Stand level conditions are verified before commencing operations.  The Forest Management Plan has a detailed description of the Current Forest Condition.</t>
  </si>
  <si>
    <t>6.1.7</t>
  </si>
  <si>
    <t>6.1.7 The manager implements conditions necessary to achieve the intent of the silvicultural and harvest prescriptions including but not necessarily limited to :
a. Residual stocking, structure, species composition and quality (ref. 6.2.4, 6.2.5, 6.3.1)
b. Specific habitat requirements (ref. 6.2.2, 6.2.3, 6.2.4, 6.3.1, 6.3.2)
c. Protection of sensitive sites (ref. 6.3.6, 6.3.9, 6.3.16)
Where forest workers have not received specific training in meeting this requirement, trained tree markers shall be used.</t>
  </si>
  <si>
    <t xml:space="preserve">The Silvicultural Ground Rules of the FMP covers in detail based on identified forest type.  AOC prescriptions are detailed within the FOP.  Sensitive sites are protected on the maps generated in the FOP process.  If the site is confidential, as all endangered species sites are (required by MNRF), the site is marked on the map, identified as an area to be protected and identified in tabular format on the GIS.   Tree markers are certified, with a high level of competence required, including a week-long certification course.  In order to meet the various conditions necessary to achieve the silvicultural and harvest prescriptions BMFC and their shareholders use certified tree markers. Both the tree marking and harvest prescriptions are strictly audited as outlined in the monitoring guidelines by both the BMFC and the MNRF. The silvicultural prescriptions have criteria with respect to residual stocking, stand structure, species composition, and quality. Specific habitat requirements and protection of sensitive sites are also included in the criteria. 
</t>
  </si>
  <si>
    <t>6.2a</t>
  </si>
  <si>
    <t>Safeguards shall exist which protect rare, threatened and endangered species and their habitats (e.g., nesting and feeding areas).</t>
  </si>
  <si>
    <t>6.2.1</t>
  </si>
  <si>
    <t xml:space="preserve">6.2.1 The likely presence of rare, threatened and endangered species and their habitats (e.g. nesting and feeding areas) has been assessed on the basis of the best available information. The management plan – or related documents – has an updated list of species at risk (i.e. flora and fauna) that are presently or potentially found in the forest (i.e. the forest is located in their distribution area), as indicated in federal, provincial or regional government listings, as well as other species that have been identified as needing special protection.
</t>
  </si>
  <si>
    <t>BMFC keeps abreast of changes on the status of species at risk (SAR) identified by both the province and federal government.  In addition to this means of staying informed on SAR,  BMFC are given a list of regionally rare species from the MNRF.  The FMP contains a listing of endangered regulated species, endangered nonregulated species, threatened species, species of special concern found in the BMF.   MNRF continues to develop species at risk habitat requirements through review and updates to the Stand and Site Guide.   SAR values polygons are issued to the company by MNRF at least annually via a GIS upload.  Prescriptions for each RTE species protection are listed in FMP-10 and 19.</t>
  </si>
  <si>
    <t>MNRF conducts the SAR surveys based on the AWS submitted in December.  The company has also been providing MNRF with advance scheduling of harvest  blocks to facilitate values surveys happening in a timely manner.</t>
  </si>
  <si>
    <t>The company had a meeting with an MNRF biologist in the Feb/March timeframe, in an attempt to try to get the values from new surveys in a timely manner, which has not been happening.   A significant number of blocks had SAR values for protection given to the company after the block was laid out and marked, requiring the company to make modifications to the harvest blocks to protect the values identified.</t>
  </si>
  <si>
    <t>6.2.2 Areas containing or likely to contain such species  are identified and marked on maps.</t>
  </si>
  <si>
    <t>Once MNRF issues the values polygons, they are required to be identified on the block's FOP, and marked on the ground during the tree marking process.  Values polygons are delivered as discovered, with a complete set of current values delivered in September of each year.  This layer is used to make the maps, particularly the block FOP's.</t>
  </si>
  <si>
    <t>The company gets new values as they are surveyed, as well as a layer of all the values in the annual LIO download in September of every year.  The values come in polygons within a GIS layer with tabular data identifying the value.</t>
  </si>
  <si>
    <t xml:space="preserve">Survey results for new harvest blocks are not being given to the company by MNRF prior to layout and marking in a significant number of cases. </t>
  </si>
  <si>
    <t>OBS 2019.1</t>
  </si>
  <si>
    <t>6.2.3a</t>
  </si>
  <si>
    <t xml:space="preserve">6.2.3a Procedures are documented and implemented to safeguard such species and their habitats. Special prescriptions are applied: For rare and uncommon plant and wildlife species, appropriate buffer zones or harvest modifications are applied in order to ensure their protection.
</t>
  </si>
  <si>
    <t>Species at Risk are protected on a site-specific basis by ensuring that appropriate habitat management prescriptions are developed in accordance with the available guidelines. These guidelines are set out as Area of Concern prescriptions summarised in Table FMP-10 and 19.  Site visits verified that special prescriptions are applied, and operating season restrictions are identified in the FOP.  The Harvest and Access Checklist is a start-up list for the operators to be informed on what values need protection.</t>
  </si>
  <si>
    <t>The field tour stop at Block 1685 confirmed that polygons for ginseng protection had been flagged and marked on the FOP with buffers specified in the FMP Table 10, code AG8, 30 meters from the edge of the patch.</t>
  </si>
  <si>
    <t>The field tour demonstrated adherance to AOC protection for values.  AOC's were checked in Block 1682. Buffer zones noted</t>
  </si>
  <si>
    <t>6.2.3b</t>
  </si>
  <si>
    <t>6.2.3b Where plans exist, or are under development by government to protect the habitat and populations of species at risk in the forest, the manager implements all measures relevant to their activities.
Where government plans do not exist  for species or habitats identified through indicator 6.2.1 or are incomplete or inadequate, a precautionary approach is used in management of the habitats of the relevant species at risk.</t>
  </si>
  <si>
    <t>The prescriptions for protecting SAR habitat are detailed in FMP-10 and 19.  These prescriptions are part of the FOP, and compliance techs from the company and MNRF ensure that the prescriptions are followed.</t>
  </si>
  <si>
    <t>During the FOP development, the AOC layer is consulted for inclusion on the maps, which are large enough in scale to be appropriate for operations within a block.</t>
  </si>
  <si>
    <t>The FOP for Block 1682 contained AOC's requiring no management to protect habitat for ginseng.   The AOC's checked were not entered by harvesting company.</t>
  </si>
  <si>
    <t>6.2b</t>
  </si>
  <si>
    <t>Conservation zones and protection areas shall be established, appropriate to the scale and intensity of forest management and the uniqueness of the affected resources.</t>
  </si>
  <si>
    <t>6.2.4</t>
  </si>
  <si>
    <t>6.2.4 Areas of special regional importance for biodiversity are identified on maps, and protected from harvesting and other site disturbance. The manager shall identify potential gaps in the representative completeness of protected areas  in the appropriate ecological unit(s) (ecoregions, ecodistricts, natural regions) contained on the management unit, using the best available tools and information, such as but not necessarily limited to: a. land cover gap analysis; and b. enduring features gap analysis.</t>
  </si>
  <si>
    <t>A Gap Analysis was completed by MNRF in 1999 as part of the process resulting in the creation of additional parks and protected areas - maps and data available in the Crown Land Use Atlas.   Proposed areas in the Algonquin Land Claim process have been identified and mapped in the "Proposed Algonquin Settlement Lands" layer, dated December 2012.  640 acres are proposed to be added to parks.  Consultations with First Nations communities directed BMFC to put Block 1631 on the AWS for 2017-18, with the prescriptions having been approved by the First Nations communities.</t>
  </si>
  <si>
    <t>MNRF has not expressed a need in the last year to do more gap analysis.</t>
  </si>
  <si>
    <t>No stakeholders, nor the ministry, have identified potential gaps to append the intensive gap analysis done in the late 1990's.</t>
  </si>
  <si>
    <t>6.2.5</t>
  </si>
  <si>
    <t>6.2.5 At least 10% of the forest area is designated as a conservation zone, identified on maps, and managed with biodiversity as a major objective.</t>
  </si>
  <si>
    <t>This year, 49,307 ha have been designated HCFV.  Adding muskeg, brush and alder, rock, islands, and protection forest due to site brings the area to 88,742 ha, or 24% of the land base in conservation zone status.</t>
  </si>
  <si>
    <t>New areas for protection are included in the annual LIO download, as well as ad hoc polygons delivered to the company as they are finalized.  The area cited in the RA response has grown due to additions to the AOC's in the last year, but have not been summed.</t>
  </si>
  <si>
    <t xml:space="preserve">FMP-summarizes the area set aside, approximately 25% of the land base. </t>
  </si>
  <si>
    <t>6.2.6</t>
  </si>
  <si>
    <t>6.2.6 At least half of the area identified under 6.2.5 (i.e. 5% of the total forest area) is designated as a protected area, identified on maps, and is fully protected from commercial harvesting.</t>
  </si>
  <si>
    <t>Including muskeg, brush and alder, rock, islands, protection forest due to site with HCVF reserves brings the total protected area to 40,499 ha, or 11% of the land base in fully protected status.</t>
  </si>
  <si>
    <t>The area of total protection may have slightly increased due to SAR survey findings, which are ongoing.</t>
  </si>
  <si>
    <t>The area of total protection is calculated at 13% this year.</t>
  </si>
  <si>
    <t>6.2.7a</t>
  </si>
  <si>
    <t xml:space="preserve">6.2.7 Selection of conservation zones and protected areas is justified in terms of their potential to maximise their contribution to the maintenance or enhancement of biodiversity Where there are identified gaps, the manager shall use the gap analysis and consideration of elements such as representative ness, connectivity, integrity, forest age, rare ecosystems, the results of the HCVF analysis in 9.1 and other available analyses to determine and map the location and size of candidate protected areas.
</t>
  </si>
  <si>
    <t>MNRF mandates restrictions and accompanying prescriptions, providing the polygons affected with the annual LIO uploads.  Other areas outside of LIO mandates were made by BMFC through its HCVF Assessment update, with prescriptions having been developed by local experts.</t>
  </si>
  <si>
    <t>No new candidate areas have been identified in the last year.</t>
  </si>
  <si>
    <t>6.2.7b</t>
  </si>
  <si>
    <r>
      <t xml:space="preserve">6.2.7b </t>
    </r>
    <r>
      <rPr>
        <b/>
        <sz val="10"/>
        <rFont val="Cambria"/>
        <family val="1"/>
        <charset val="238"/>
      </rPr>
      <t>The manager shall engage and cooperate with interested parties (e.g. ENGOs, Aboriginal communities) and qualified experts in carrying out the gap analysis and identifying candidate protected areas.</t>
    </r>
  </si>
  <si>
    <t>All interested parties may report values to BMFC, who is required to report new values identification to MNRF.  Once the value is confirmed, it is entered into the LIO database, and will be sent to MLFI as an interim update.  At that point, any FOP is required to be amended to protect the newly identified value.</t>
  </si>
  <si>
    <t>The FN communities are always encouraged to submit new values to MNRF for protection as they are found.</t>
  </si>
  <si>
    <t>6.2.7.c</t>
  </si>
  <si>
    <t>6.2.7c Interested parties should generally be in favour of the conclusions of the gap analysis regarding the identification and contribution of candidate protected areas.</t>
  </si>
  <si>
    <t>To say that all interested parties should be in favor of the conclusions of the gap analysis would be naïve, given the political nature of the subject.  MNRF has not proposed additional gap analyses.  World Wildlife Fund and the Wildlife League were part of the team analyzing the data in the gap analysis completed in 1999.</t>
  </si>
  <si>
    <t>There have been no suggestions for new candidate protected areas.</t>
  </si>
  <si>
    <t>6.2.7d</t>
  </si>
  <si>
    <r>
      <t xml:space="preserve">6.2.7d </t>
    </r>
    <r>
      <rPr>
        <b/>
        <sz val="10"/>
        <rFont val="Cambria"/>
        <family val="1"/>
        <charset val="238"/>
      </rPr>
      <t>The manager should act within its sphere of influence to encourage interim and long term recognition of candidate protected areas.</t>
    </r>
  </si>
  <si>
    <t>No additional work has been done in the past year on Gap Analysis, which has been determined to be essentially complete by MNRF.  If MNRF were to designate additional candidate protected areas, the general manager would comply.</t>
  </si>
  <si>
    <t>There have been no new candidate areas to recognize in the last year.</t>
  </si>
  <si>
    <t>6.2.8</t>
  </si>
  <si>
    <t>6.2.8 The protected area includes examples of all existing ecosystems within the forest area.</t>
  </si>
  <si>
    <t xml:space="preserve">The Landscape Guide describes a desired future condition.  Instead of protection from management in some of these vegetation types, the opinion of many ecologists today is that, with the exclusion of natural disturbance, forest management may be the only way to perpetuate intolerant species, for example.  Existing ecosystems are monitored during every management planning period to ensure that silvicultural prescriptions are correct for nudging the forest to the desired condition.  The Protection Forest does include a broad sample of existing ecosystems, but is not the exclusive tool.  This indicator is satisfied if one considers the protected areas within or adjacent to BMF that MNRF has retained management jurisdiction over or has been legislated into park status. BMFC was created to perform timber management, and lands more appropriate as protected areas were not put under the company's management control. </t>
  </si>
  <si>
    <t>AOC's for ginseng, pale-bellied frost lichen, Blandings turtle habitat, and streams/watercourses are so prevalent that all the forest's ecosystems are represented in the protection layers.</t>
  </si>
  <si>
    <t>There has been an increase in the last year in protected areas due to new survey results.  The only deletions have been protected areas around inactive nest sites.</t>
  </si>
  <si>
    <t>6.2.9a</t>
  </si>
  <si>
    <t>6.2.9a The movement of key plant and animal species between reserved and harvested areas  is encouraged by retaining corridors of uncut forest based on streamsides with links up slopes and across ridges to connecting any large patches of forest which will not be harvested.</t>
  </si>
  <si>
    <t>FMP Phase 2 planning 2.2.4.17, 2.2.4.28, 2.2.4.29 describes maintenance of corridors for wildlife.</t>
  </si>
  <si>
    <t>The adequacy of the corridors protected will be reviewed in the next planning process for the new FMP.</t>
  </si>
  <si>
    <t>The corridor adequacy is being reviewed in the current planning process, but the streamside AOC protections provide extensive corridors throughout the forest.</t>
  </si>
  <si>
    <t>6.2c</t>
  </si>
  <si>
    <t>Inappropriate hunting, fishing, trapping and collecting shall be controlled.</t>
  </si>
  <si>
    <t>6.2.10</t>
  </si>
  <si>
    <t>6.2.10 Systems for controlling hunting, fishing, trapping and collecting of animals or plants are documented.</t>
  </si>
  <si>
    <t>This is an MNRF responsibility.  BMFC personnel report any inappropriate activity that staff may see.</t>
  </si>
  <si>
    <t>6.2.11</t>
  </si>
  <si>
    <t>6.2.11 Systems are in place to prevent hunting or trapping of protected species.</t>
  </si>
  <si>
    <t>6.2.12</t>
  </si>
  <si>
    <t xml:space="preserve">6.2.12 Where plans exist, or are under development by government to protect the habitat and populations of species at risk in the forest, the manager cooperates with efforts to control inappropriate hunting, fishing, trapping and collecting.
</t>
  </si>
  <si>
    <t>This is an MNRF responsibility.  BMFC personnel report any inappropriate activity that staff may see.  Nothing has been reported in the last year.</t>
  </si>
  <si>
    <t xml:space="preserve">Ecological functions and values shall be maintained intact, enhanced, or restored, including:
a) Forest regeneration and succession. 
b) Genetic, species, and ecosystem diversity. 
c) Natural cycles that affect the productivity of the forest ecosystem. </t>
  </si>
  <si>
    <t>6.3.1 In consideration of the assessment results in 6.1, the manager has determined a long-term desired future forest condition that maintains, enhances or restores natural conditions in natural forests relating to:
a. diversity of forest types
b. diversity of successional stages
c. distribution of age classes, including old growth
d. diversity of forest structures (e.g. horizontal, vertical and pattern)
e. connectivity
f. levels of disturbances at the landscape level (e.g. watershed)</t>
  </si>
  <si>
    <t xml:space="preserve">Maintaining forest diversity does not mean that the forest will not change, in fact, the forest management plan proposes many significant changes over time. However, the changes proposed by the FMP will not impair the function of any component of the forest ecosystem at any scale; to do otherwise would be considered unsustainable. At the landscape level this will be achieved by emulating natural disturbance patterns, by monitoring measurable indicators of biodiversity and maintaining wildlife habitat for selected species. Objectives and strategies have been developed to conserve diversity at the landscape, stand and genetic levels.  FMP-9 is the Assessment of Objective Achievement, while FMP 3.5 is a description of Objectives and Indicators.  The Bancroft Minden 2011-2021 Forest Management Plan  describes long-term objectives including a 160-years' outlook for various forest types and several individual species.
 </t>
  </si>
  <si>
    <t>The new FMP's long-term objectives will likely change due to revelations of the new inventory, but not in principle.  The long-term goals will be the same.</t>
  </si>
  <si>
    <t>There has been a reassessment of the Landscape Guide, which will go into the Analysis Package and be reflected in the new FMP objectives.</t>
  </si>
  <si>
    <t>6.3.2a</t>
  </si>
  <si>
    <t>6.3.2a Systems that use small clearfell areas, selective felling and create varied age class have been considered.</t>
  </si>
  <si>
    <t>FMP 4.2.2.1.  Silvicultural ground rules discuss methodology for managing every forest type inventoried on the BMF.  The company uses all the silvicultural tools described in the silvicultural ground rules to achieve a diversity of age classes.  Retention during final removals is an effective tool for retaining a cohort of older age classes across the forest.  The field tour illustrated that all regeneration treatments leave a minimum of 25 trees per hectare, and in most cases, up to double that number.  The normal range is 4-8 sq meters per hectare, a mix of large trees and pole and small sawlog-sized trees, retained through the next rotation.  FMP 4.3.4, Planned Clearcuts, discusses the forest units considered for clearcuts, and size ranges.  The average clearcut size is 61 ha, and the smallest planned is 0.4 ha.  The field tour illustrated that a clearcut with retention may have small patches of another forest unit within its boundaries.  These patches were briefly described in the FOP, and the tree marking prescriptions were described for these patches in the FOPs.</t>
  </si>
  <si>
    <t>The irregular shelterwood will become an SGR in the next FMP.  This will allow the company greater flexibility in prescribing forest types with variable stocking and structure.</t>
  </si>
  <si>
    <t>The irregular shelterwood will pertain more to the management of tolerant hardwoods, and will be an appropriate tool in stands with heavy beech composition.</t>
  </si>
  <si>
    <t>6.3.2b</t>
  </si>
  <si>
    <t>6.3.2b Quantitative short to mid-term (e.g. 2-5 years) objectives have been set, using expert input, to maintain, enhance or restore natural conditions in natural forests. Plans have been developed and are being implemented to achieve the objectives.</t>
  </si>
  <si>
    <t>Short to mid-term objectives are detailed in the FOP's.  The natural conditions to be enhanced or restored are detailed in 3.4 of the FMP, Desired Forest and Benefits.  In the 5th year Annual Report, Sec 3.6, Regeneration Success, the overall regeneration success for 2015-16 is 100%.  MNRF defines silvicultural success more specifically, and depends on regenerating species specified in the prescriptions.  Silvicultural success was reported at 78% for the same time period.  From the perspective of the FSC standard, regeneration success implies a greater diversity of acceptable species has been regenerated.</t>
  </si>
  <si>
    <t>In the 2016-17 Annual Report, 366 ha were surveyed for FTG, with a 100% regeneration success.  The silvicultural success, an MNRF definition that evaluates whether the regeneration species consists of those species planned for, was 89%, an excellent result.  Regeneration success, generally of more interest from an FSC perspective, evaluates the stocking level of acceptable (desirable and marketable) species.</t>
  </si>
  <si>
    <t>In the 2017-18 Annual Report, 624  ha were surveyed for FTG, with a 100% regeneration success.  The silvicultural success, an MNRF definition that evaluates whether the regeneration species consists of those species planned for, was 87%.</t>
  </si>
  <si>
    <t>6.3.3 Forestry operations must, if appropriate to the silvicultural system, aim for a mixture of compartments differing in size, shape, species, and date of planting and felling, in harmony with the landscape.</t>
  </si>
  <si>
    <t xml:space="preserve">The company uses natural boundaries within a harvest block for compartment silvicultural boundaries, with shapes dependent on the vegetative type and geographical logic.   Harvest blocks feature prescriptions that are customized to stand development conditions, are of varying sizes based on the silvicultural needs of the stands rather than economic needs, and a scattered throughout the land base resulting in heterogeneous species, age, size, and structural attributes. </t>
  </si>
  <si>
    <t>The FOP for Block 1660 was examined.  Seven different prescriptions within the 261 ha operating area were prescribed.  The smallest was 4 ha, while the largest wa 73 ha.  Each stand has a desired outcome, most encouraging the present structure to develop.</t>
  </si>
  <si>
    <t xml:space="preserve">Block 1684 was examined randomly.  An intolerant hardwood clearcut with retention was 111 ha, with 31 ha of bypass, or skip, within the block.  Hemlock and cedar were mandated for retention.  This prescription is providing a variety of residual stand structure.  A random selection of Block 1685 showed four different prescriptions within the block. </t>
  </si>
  <si>
    <t>6.3.4a</t>
  </si>
  <si>
    <t>6.3.4a In partial cuts in natural forests, harvesting (whether during normal operations or salvage following a natural disturbance) and other stand management activities leave residual structures in sufficient quantity and distribution for them to serve their ecological functions. Precise objectives for different structural components are determined and documented, and include the following considerations:
a. diversity of vertical and horizontal structure and tree pattern relevant to the site;
b. wildlife habitat; and
c. woody debris</t>
  </si>
  <si>
    <t xml:space="preserve">In partial cuts ( Uniform Shelterwood and Selection ) silvicultural systems are used to ensure diversity of vertical and horizontal structure and tree pattern, wildlife habitat, and woody debris. Rigid tree marking guidelines are also applied to ensure optimum growth and quality of the forest.  Shelterwood treatments usually require two to three entries to give the trees, usually white pines, enough shade to discourage shoot weevil damage, but are scheduled to remove competing overstory before the seedlings become suppressed.  The retention layer is generally not heavy enough to contribute to suppression once the bulk of the overstory is removed.   Tree marking is audited on a regular basis to ensure the prescription is applied appropriately. </t>
  </si>
  <si>
    <t>The field tour confirmed that residual structure is retained in partial cuts.  Blocks 1721 and 2057 were both hardwood final removal cuts, resulting in a two-storied stand of scattered large, mature trees (approx. 4 square meters/ha) over a well-stocked component of predominantly hard maple saplings and poles.</t>
  </si>
  <si>
    <t>The field tour confirmed that 10-30% retention was done in all regeneration treatments.  Woody debris  consisting of tops and cull was left in the bush.  An examination of Block 1685 confirmed that wildlife trees were retained in the hardwood selection harvest.</t>
  </si>
  <si>
    <t>6.3.4b</t>
  </si>
  <si>
    <t>6.3.4b In clearcuts and other final removal cuts in natural forests, harvesting maintains residual structures in sufficient quantities and distribution so as to fulfil their ecological functions. Specific ranges for the various structural components are described in the forest management plan, consistent with the requirements below, and are implemented.
a. Post harvest residual includes patches or clumps of trees and individual trees and/or patches.
b. Residual retention includes all standing residual structure in a defined and mapped harvest area, including insular patches, peninsular patches, partial harvest areas and reserves established for other purposes.
c. Residual structure consists of a mix of dispersed trees and/or a range of
patch sizes adapted to the size of the cutblock. Residuals are well distributed at all scales throughout the harvest area. Where the harvest area is an aggregation of smaller cutblocks, residual trees and patches shall be well distributed within the small cutblocks as well as between or among them.</t>
  </si>
  <si>
    <t xml:space="preserve">d. All residual retention is long term, meaning it will not be harvested until at least the subsequent rotation.
e. The amount of residual structure retained in harvest operations will
approximate levels of expected natural post-disturbance residual identified in 6.1.3.
f. In small harvest blocks (i.e. 5-20ha) where there is abundant residual forest in the form of harvest block separators, peninsulas, riparian or other types of reserves, or stands harvested under one of the partial cut systems in the surrounding area, residual structure of 25 to 30 individual trees per hectare should be retained within the clearcut harvest area, based on the managers’ goals related to wildlife habitat and ecological characteristics.
</t>
  </si>
  <si>
    <t>The FMP details clearcut implementation of residual retention.  BMFC utilizes the "modified clearcut" in its silvicultural scheme.  The common theme in the ‘modified clearcut’ is that the majority of the dominant overstory is harvested, with retention (field visits found 10-30%) across the structural range.  Field visits confirmed that retention and residual structure is usually more than that specified in the prescriptions.   Clearcut harvests observed in the field tour generally have a robust large woody debris component, the result of tops left in the bush.</t>
  </si>
  <si>
    <t>In Block 1084, a hardwood clearcut, residual structure of white pine, white spruce, hard maple, balsam fir, and poplar averaged 4 square meters per hectare.  These will be retained until the next entry in approximately 80 years.</t>
  </si>
  <si>
    <t>In Block 1684, approximately 2 sq meters were retained until the next entry in approximately 60-80 years.</t>
  </si>
  <si>
    <t>6.3.5a</t>
  </si>
  <si>
    <t>6.3.5a Management of the forest area as a whole is designed to ensure that the full complement of naturally occurring tree species regenerates successfully in the forest area over the duration of the rotation.  In natural forests regeneration efforts should emulate natural processes such as natural regeneration, direct seeding, and use local seed sources.</t>
  </si>
  <si>
    <t>Natural regeneration is the desired method.  The company only plants where natural regeneration is not reliable.  Hardwood clearcuts are all naturally regenerated.  Red pine clearcuts are always planted to beat the hardwood competition.  In white pine shelterwoods, the majority are planted now to ensure the conifers have a head start on hardwood competition.  Exceptions include small size of treatment area, and remote, inaccessible locations.</t>
  </si>
  <si>
    <t>Natural regeneration was going to be relied on in every field tour block with regeneration treatments.  In Block 1084, the portion cut last year was already stocked with one meter-high poplar.</t>
  </si>
  <si>
    <t>On all but one of the hardwood clearcuts examined during the field tour, natural regeneration was going to ensure a full complement of natural species.  On Block 1655, an intolerant clearcut with a minimal 10% residual, red pine was planted because it was a natural red pine site.  Over the last 20 years, the red and white pine component is increasing, illustrated by a spreadsheet developed by Svetlana, achieving the FMP objective for species mix in the forest.</t>
  </si>
  <si>
    <t>6.3.5b</t>
  </si>
  <si>
    <t>6.3.5b Regeneration occurs in a timely fashion, and consistent with successional objectives as outlined in 6.3.1.</t>
  </si>
  <si>
    <t>The 78% silvicultural success rate in the 5th year Annual Report implies that regeneration occurs in a timely fashion.  Chemical site prep follows mechanical site prep on approximately 75% of red and white pine planting prescriptions.  The chemical treatment gives the seedlings a chance to outgrow the competition, and often seems to negate the need for a chemical tending in three to five years to release the seedlings from untreated shrub and hardwood competition.</t>
  </si>
  <si>
    <t>On the INT-INT  (intolerant hardwood going to intolerant hardwood) clearcuts seen on the field tour, poplar regeneration was already stocked after one year.</t>
  </si>
  <si>
    <t>The field tour and free-to-grow surveys reported in the last Annual Report confirmed that regeneration is occuring in a timely fashion, with a 100% regeneration success rate.</t>
  </si>
  <si>
    <t>6.3.6</t>
  </si>
  <si>
    <t>6.3.6 Selective felling and thinning regimes are designed to maintain genotypic diversity.</t>
  </si>
  <si>
    <t xml:space="preserve">Certified tree markers are trained to regional standards to ensure diversity in conjunction with carrying out the detailed prescriptions that are developed and/or approved by RPF's during the planning portion of a harvest allotment.   Prescriptions are designed to provide genotypic diversity, among other objectives.  Forest structure is maintained, and if the original stand was diverse to start with, it was generally still diverse although with a different species proportion consistent with that planned in the prescription process.  </t>
  </si>
  <si>
    <t>The retention layer is structured so that not only dominant and codominant desirable trees are retained, but also less desirable wildlife trees, often cull, are part of the residual layer.  This should contribute to genotypic diversity.</t>
  </si>
  <si>
    <t>In hardwood selection prescriptions seen on the harvested blocks, a wide variety of species and age groups was observed.</t>
  </si>
  <si>
    <t>6.3.7a</t>
  </si>
  <si>
    <t>6.3.7a  Biodiversity is routinely maintained by the retention of marginal habitats e.g. streamside vegetation, vegetation on rocky outcrops, swamps and heaths.</t>
  </si>
  <si>
    <t>These areas are designated and flagged as AOC's or bypass areas, and compliance monitoring ensures their protection, confirmed by site visits.</t>
  </si>
  <si>
    <t>The field tour confirmed that these areas are not entered in the harvest blocks.</t>
  </si>
  <si>
    <t>These areas were not entered, protected as AOC's on every block inspected during the field tour.</t>
  </si>
  <si>
    <t>6.3.7b</t>
  </si>
  <si>
    <r>
      <t xml:space="preserve">6.3.7b </t>
    </r>
    <r>
      <rPr>
        <b/>
        <sz val="10"/>
        <rFont val="Cambria"/>
        <family val="1"/>
        <charset val="238"/>
      </rPr>
      <t>Quantitative habitat objectives should be set, using expert input, for species whose habitat requirements have not been addressed in 6.3.1. Plans have been developed and are being implemented in natural forests to achieve the objectives.</t>
    </r>
  </si>
  <si>
    <t>Phase 2 FMP 2.2.4.28-29 discuss prescriptions for deer wintering and moose emphasis areas.</t>
  </si>
  <si>
    <t>Phase 2 FMP 2.2.4.6-11 discuss prescriptions for other common species not included within the SAR prescriptions.</t>
  </si>
  <si>
    <t>The section referred is still relevant, and will likely be included within the next FMP.</t>
  </si>
  <si>
    <t>6.3.8</t>
  </si>
  <si>
    <t xml:space="preserve">6.3.8  Standing and fallen dead wood habitats are retained. </t>
  </si>
  <si>
    <t>FMP 4.2.2.2.4 and 4.2.2.2.5 discuss standing and down woody retention requirements.  The field tours verified that there is abundant down woody material left primarily as tops.  While lots of chicots are cut for safety, sufficient dead trees were observed in most of the blocks.</t>
  </si>
  <si>
    <t>Fallen dead was abundant, confirmed on the field tours.  Standing dead is less abundant, because the BOL requires standing dead trees that would pose a safety hazard to operations be felled.  Standing dead trees were apparent at every block, just not as numerous as stocking  before the harvest.</t>
  </si>
  <si>
    <t>In the blocks harvested by feller/bunchers, an increasing occurrence, more standing dead is retained due to decreased risk to people working on the logging operation.</t>
  </si>
  <si>
    <t>6.3.9</t>
  </si>
  <si>
    <t xml:space="preserve">6.3.9 The manager has a strategic access management plan to minimize and mitigate the negative impacts of roads. This may include but is not necessarily limited to:
a. reducing road density;
b. reducing and/or limiting access to High Conservation Value Forest areas;
c. decommissioning roads;
d. avoiding road building in or around protected areas; and-or
e. maintaining remoteness of areas with sensitive cultural or ecological values
or where required for tourism
f. Maintain or restore connectivity
The manager collaborates with the government and other relevant authorities in implementing the plan.
</t>
  </si>
  <si>
    <t>Objectives for roads and landings is a maximum of 2% of the productive forest.  Currently, BMFC has responsibility for roads needed for harvest and management activities since forest management was turned over to them from MNRF in 1999.  Roads not required for forest management are generally the responsibility of MNRF.  FMP-18 describes use management strategies for company-managed roads and planned new construction and decommissioning.  FMP-18b describes MNRF roads.  Section 5 of the Phase 2 FMP discusses roads policies.</t>
  </si>
  <si>
    <t>On the Block 1685 field tour, the operations tech spent time with the operator finding new road routes around a protected polygon (ginseng) that was submitted to the company by MNRF after the road plans had been made.</t>
  </si>
  <si>
    <t>On several blocks visited, road access was difficult because of operating restrictions in turtle habitat AOC's, resulting in fewer roads, but longer skid trails to go around the restricted areas.  Roads are practically decommissioned where stream crossing structures are pulled after operations.  Seen in field</t>
  </si>
  <si>
    <t>6.3.10</t>
  </si>
  <si>
    <t>6.3.10 Disturbance to seasonal watercourses (including intermittent and ephemeral streams, seeps, ponds, vernal pools) is avoided wherever possible. Temporary crossings are restored so as to avoid damage to seasonal watercourses.</t>
  </si>
  <si>
    <t>FMP 10 AOC prescriptions cover disturbance to these sites.  Sec 5 of the Phase 2 FMP, Table 4 lists the CORLAPs for roads in different circumstances.</t>
  </si>
  <si>
    <t>On Block 1734, a non-compliance was given to the company for crossing a seasonal stream that was not on the map, nor discerned by the operations tech prior to harvest.  During the winter operation, the stream started flowing under the snow, and was noticed by an MNRF compliance officer.  A warning letter was the penalty, reflecting the relatively minor nature of the violation, since the siltation did not flow into a watercourse.</t>
  </si>
  <si>
    <t>On the field tour, two temporary stream crossings had been removed after harvest.  There were no FOIP non-compliances reported in the last year.</t>
  </si>
  <si>
    <t>6.3.11</t>
  </si>
  <si>
    <t>6.3.11 The manager is implementing relevant best management practices pertaining to the protection of soils, water quality and sensitive sites.</t>
  </si>
  <si>
    <t>Phase 2 FMP 2.2.4.21-26 describe best management practices and requirements.</t>
  </si>
  <si>
    <t>The field tour verified that there is very little damage to soils and sensitive sites.  Water quality is designed to be protected, and with the exception of the minor operational non-compliance in Block 1734, it was.</t>
  </si>
  <si>
    <t>There was no observed damage to soils during the field tour, and no FOIP non-compliances in the last year.</t>
  </si>
  <si>
    <t>6.3.12</t>
  </si>
  <si>
    <t>6.3.12 Rutting related site damage and damage to residual trees (crown, trunks and roots) does not exceed provincial acceptable levels.</t>
  </si>
  <si>
    <t>Phase 2 FMP 2.2.4.22 discusses rutting, 2.2.4.20 discusses damage to residual trees.  Field tours showed no rutting or damage to residual trees in excess of acceptable provincial levels.</t>
  </si>
  <si>
    <t>The field tour verified that rutting was not in excess of provincial acceptable levels.  No non-compliances were noted in a FOIP query for rutting.</t>
  </si>
  <si>
    <t>This has been a dry year.  No rutting was observed during the field tour.</t>
  </si>
  <si>
    <t>6.3.13</t>
  </si>
  <si>
    <t>6.3.13 Harvest plans schedule operations on damage prone sites to periods of the year when risks are minimized.</t>
  </si>
  <si>
    <t>The operations techs monitor and advise the licensee when to pull out.  It's common for a licensee to be on the move during the wetter season, avoiding low areas and altering harvest plans.  Operations techs are proactive when licensees plan to operate in these sites.  Winter logging is used in places where damage would be anticipated during wetter seasons.  Spring breakup is normally a shut down season.  Phase 2 FMP 2.2.4.21-26.</t>
  </si>
  <si>
    <t>Operators are advised by the operations tech, and generally want to avoid a non-compliance which often results in a fine if damage is deemed significant by MNRF, who levies the penalty after a non-compliance.</t>
  </si>
  <si>
    <t>The field tour confirmed that damage prone sites had not been operated in during inappropriate seasons.</t>
  </si>
  <si>
    <t>6.3.14</t>
  </si>
  <si>
    <t xml:space="preserve">6.3.14 Where mechanical site preparation is adopted it keeps to a minimum soil compaction, erosion and organic nutrient displacement. The top organic layer and the underlying mineral soil are mixed rather than the organic layer removed (may vary depending on the targeted regeneration, expected competition and availability of herbicides as a treatment option).
</t>
  </si>
  <si>
    <t>Mechanical site preparation is usually done within a year or two after harvest.  Soil damage is minimal, due to the protection the high volume of retained slash provides.   The residual slash is crushed and concentrations are scattered.  Planting spots are created by a kick to displace the organic layer, followed by planting of plugs primarily..</t>
  </si>
  <si>
    <t>No mechanical site prep was seen on field tours, because no mechanical site prep was prescribed by the company in the last year.</t>
  </si>
  <si>
    <t>No mechanical site prep was done in the last year.</t>
  </si>
  <si>
    <t>Representative samples of existing ecosystems within the landscape shall be protected in their natural state and recorded on maps, appropriate to the scale and intensity of operations and the uniqueness of the affected resources.</t>
  </si>
  <si>
    <t>6.4.1  Managers shall ensure that no forest management activities, including harvesting, silviculture and road construction are carried out  in protected and candidate protected areas. These representative areas of existing ecosystems should be protected in their natural state and recorded on maps, appropriate to the scale and intensity of operations and the uniqueness of the affected resources. (See also 6.2.8)</t>
  </si>
  <si>
    <t>The BMFC does not undertake forest management operations in protected areas.  Compliance inspections ensure that AOC's are respected.</t>
  </si>
  <si>
    <t>6.5a</t>
  </si>
  <si>
    <t>Written guidelines shall be prepared and implemented to: control erosion; minimise damage during road construction, and all other mechanical disturbances;</t>
  </si>
  <si>
    <t>6.5.1</t>
  </si>
  <si>
    <t>6.5.1  There is written guidance or policies and procedures for new road building, road maintenance and other mechanical disturbance.</t>
  </si>
  <si>
    <t>Phase 2 FMP, Table 4.  CORLAPS describe SOPs.</t>
  </si>
  <si>
    <t>6.5.2</t>
  </si>
  <si>
    <t>6.5.2  Guidance, Policies and procedures include the following norms for the design and building of new roads , skid trails and landings.:
- New roads are planned in advance on topographical maps showing existing streams
- Roads are fitted to the topography so that a minimum of alterations to the natural features will occur
- Wherever possible roads are located on natural benches, ridges and flatter slopes
- Road construction in steep, narrow valleys, slip–prone or other unstable areas, natural drainage channels and streamsides is minimised
- Roads are not be aligned through environmentally sensitive areas
- Embankments and cuttings are stabilised to resist erosion
- Drains and culverts are designed to minimise erosion                                                                               - minimise water crossings and loss of productive area
- minimize loss of site productivity</t>
  </si>
  <si>
    <t>These are covered in the CORLAPS, Phase 2 FMP 2.2.4.21-26.</t>
  </si>
  <si>
    <t>6.5.3</t>
  </si>
  <si>
    <t>6.5.3  Machinery operators receive adequate training and are aware of the requirements with respect to prevention of erosion.</t>
  </si>
  <si>
    <t>The spring operators' training will be held in 2018.  Operators get on-the-job training.  There is a core of experienced operators on the forest, but if an operator is new or unfamiliar, the compliance techs will be onsite more often at the beginning of the block activity.</t>
  </si>
  <si>
    <t>6.5b</t>
  </si>
  <si>
    <t>Written guidelines shall be prepared and implemented to: protect water resources.</t>
  </si>
  <si>
    <t>6.5.4</t>
  </si>
  <si>
    <t xml:space="preserve">6.5.4  Policies and procedures for the design and building of new roads include the following norms with respect to protection of water resources, which are implemented:
- Stream crossings are planned before operations begin and shown on relevant maps
- The number of stream crossings is minimised
- Stream crossings are at right angles to the stream
- Valley bottom roads and tracks are kept as far back from the stream as possible
- Culverts are designed so they do not obstruct the migration of fish, create fast water velocities or stream beds unsuitable for fish
- Drains do not drain into natural watercourses. Where this is unavoidable, regularly emptied silt traps are installed.                                                                                                                                                        - complies at a miminum with all provincial regulations, policies and licence conditions pertaining to riparian and wetland protection during road construction.                                                                                                                                   </t>
  </si>
  <si>
    <t>The compliance techs maintain a current water crossings ledger for approved, active, and abandoned water crossings.  Dates of installation and removal, as well as status of each crossing is kept current.  A folder for each harvest block contains the permit approved by MNR for culvert or bridge installation, photos before and after installation, as well as after removal, and a narrative for each crossing.  Phase 2 FMP, Sec 5.</t>
  </si>
  <si>
    <t>6.5.5</t>
  </si>
  <si>
    <t>6.5.5 New roads are not constructed in streambeds.  Existing roads in streambeds are closed and replacements are constructed.</t>
  </si>
  <si>
    <t>Phase 2 FMP, Sec 5.  No roads were observed in streambeds.</t>
  </si>
  <si>
    <t>6.5.6</t>
  </si>
  <si>
    <t>6.5.6 Buffer zones in which harvesting does not take place are established around all permanent watercourses.</t>
  </si>
  <si>
    <t>Table FMP 10, and operations plan maps illustrate clearly the buffers and AOC's , which are marked when necessary.  Field visits verified that for all blocks visited, buffers are mapped, flagged, and monitored for compliance.</t>
  </si>
  <si>
    <t>6.5.7</t>
  </si>
  <si>
    <t>6.5.7 There is no evidence of siltation or other damage to water sources.</t>
  </si>
  <si>
    <t>No evidence of failed crossings was observed, no damage was observed, and one non-compliance related to a faulty bridge construction was reported by an MNRF compliance tech.  The bridge was promptly reconstructed.</t>
  </si>
  <si>
    <t>6.5c</t>
  </si>
  <si>
    <t>6.5c  Written guidelines shall be prepared and implemented to: minimise forest damage during harvesting,</t>
  </si>
  <si>
    <t>6.5.8</t>
  </si>
  <si>
    <t>6.5.8 There are written policies and procedures to minimise forest damage during harvesting and extraction.</t>
  </si>
  <si>
    <t xml:space="preserve"> Phase 2 FMP 2.2.4.21-27</t>
  </si>
  <si>
    <t>6.5.9</t>
  </si>
  <si>
    <t>Policies and procedures include the following norms, which are implemented:
- Protected areas are physically demarcated, at least temporarily, before any forest operations start on near by land
- Harvesting machinery must not enter streams except at designated and designed stream crossings 
- Lop and top shall not be pushed into streams
- Extraction is stopped when soils are saturated
- The use of brash mats is specified, where appropriate                                                                                - complies at a minimum with all provincial regulations, policies and licence conditions pertaining to riparian and wetland protection during harvesting.</t>
  </si>
  <si>
    <t>FMP-10 and 19</t>
  </si>
  <si>
    <t>6.5.10</t>
  </si>
  <si>
    <t>6.5.10 Harvesting techniques are designed to minimise erosion and run off.</t>
  </si>
  <si>
    <t>Phase 2 FMP 2.2.4.21-27</t>
  </si>
  <si>
    <t>6.5.11</t>
  </si>
  <si>
    <t>6.5.11 Harvesting and extraction methods are designed to minimise damage to residual trees and regeneration.</t>
  </si>
  <si>
    <t>Phase 2 FMP 2.2.4.20</t>
  </si>
  <si>
    <t>6.5.12</t>
  </si>
  <si>
    <t>6.5.12  New harvesting and extraction machinery is selected taking into account the need to minimise damage to soils, residual trees and regeneration.</t>
  </si>
  <si>
    <t>A combination of feller-buncher/grapple skid and conventional felling was observed.  Very little damage to residual trees and regeneration.  On two final removal sites, with two different operators, the company had offered an incentive to protect the white pine regeneration, requiring pre-determined skid trails, and the feller/buncher laying the trees in the skid trails.  One operator did a beautiful job and earned the full incentive.  The other did an acceptable job and earned a portion of the incentive, but was not as skilled.  Soils damage was minimal, but in a few places, due to an extremely wet summer, rutting was observed.  The rutting did not exceed Ontario standards written by MNRF, and slash had been positioned to prevent water from flowing down the skid trails.</t>
  </si>
  <si>
    <t>6.5.13</t>
  </si>
  <si>
    <t>6.5.13  Workers receive appropriate training in harvesting and extraction methods.</t>
  </si>
  <si>
    <t>The company has been relying on on-the-job training, with most of its operators being very experienced.  There will be a spring operators' training in 2018.  The last spring operators' training was in 2013.</t>
  </si>
  <si>
    <t>6.6a</t>
  </si>
  <si>
    <t>Management systems shall promote the development and adoption of environmentally friendly non-chemical methods of pest management and strive to avoid the use of chemical pesticides.</t>
  </si>
  <si>
    <t>6.6.1a</t>
  </si>
  <si>
    <t xml:space="preserve">6.6.1a  Documented pest, disease and weed control strategies are available. </t>
  </si>
  <si>
    <t>Herbicide use is minimal, and a strategy for decision-making is in place.  Regarding pest and disease strategies, the MNR is the lead in developing protocol through research and experimentation with treatments, and they disseminate their findings with recommendations to the company.  The company developed a beech bark disease strategy, appended to the AWS for 2017-18.</t>
  </si>
  <si>
    <t>6.6.1b</t>
  </si>
  <si>
    <r>
      <t xml:space="preserve">6.6.1b </t>
    </r>
    <r>
      <rPr>
        <b/>
        <sz val="10"/>
        <rFont val="Cambria"/>
        <family val="1"/>
        <charset val="238"/>
      </rPr>
      <t>The manager should collaborate in the development and implementation of an integrated pest management programme, an aspect of which aims at avoiding the use of chemical pesticides.</t>
    </r>
  </si>
  <si>
    <t xml:space="preserve">The beech mark disease management strategy calls for "…significant resources in eliminating the formation of beech thickets by way of brush saw and possibly herbicide application" in regeneration treatment.  As part of the research in dealing with the disease, in Blocks 1731 and 1114, approximately 46 ha of beech regeneration area was sprayed with Garlon, while 15 ha were manually treated.  The company will monitor the results and plan accordingly.  </t>
  </si>
  <si>
    <t>6.6.2</t>
  </si>
  <si>
    <t xml:space="preserve">6.6.2  Procedures are in place to record all use of synthetic chemicals by the forest management enterprise
Records of chemical use include:
a) Name of the product
b) Location of the site treated;
c) Area of the site treated;
d) Method of application;
e) Date chemical use started;
f) Date chemical use finished;
g) Total quantity of the chemical used; </t>
  </si>
  <si>
    <t>Note to auditors: record quantity of all chemicals used in the past year together with justification of use.</t>
  </si>
  <si>
    <t>In the Summary of Planned and Completed Pesticide Applications in Ontario Crown Forests, 16 kg of Garlon were reported used on the forest in the last year.  All the required attributes were included in the report, as well as the rationale.</t>
  </si>
  <si>
    <t>6.6.3</t>
  </si>
  <si>
    <t>6.6.3 The manager shall use chemical pesticides only when non-chemical products are not available, ineffective to attain the silvicultural objectives, cost-prohibitive or inadequate in light of risks and environmental and social benefits.
Furthermore, chemical pesticides shall only be used when their use is essential to attain the following silvicultural objectives:
a. The regeneration or restoration of non-forest lands; or
b. The regeneration of challenging species (e.g. Oak or White Pine);
c. The control of invasive exotic species; or
d. To control major insect outbreaks.
The rationale for each chemical pesticide use is documented and publicly available.</t>
  </si>
  <si>
    <t>The rationale for the small use of Garlon is made on the form discussed in 6.6.2.  The scientists studying beech bark disease have determined that beech bark regeneration needs to be eliminated when stocking is greater than 50% beech.  The company is using a combination of manual and chemical treatments to study the efficacy of each, and will report monitoring results.  The report is available on MNRF's website as part of the BMFC Annual Report.</t>
  </si>
  <si>
    <t>6.6.4</t>
  </si>
  <si>
    <t>6.6.4 Synthetic chemicals are only used where there is no known non-chemical alternative not entailing excessive cost.</t>
  </si>
  <si>
    <t>The company is conducting the study of manual vs. chemical in the mortality treatments to beech regeneration so they can more accurately assess the non-chemical alternative.</t>
  </si>
  <si>
    <t>6.6.5</t>
  </si>
  <si>
    <t>6.6.5 A procedure is in place to record the most appropriate non-chemical alternative that was considered and rejected prior to use of the synthetic chemical, together with the justification for use of the chemical rather than the non-chemical alternative.</t>
  </si>
  <si>
    <t>PA</t>
  </si>
  <si>
    <t>The non-chemical alternative is stated in the Summary of Planned and Completed Pesticide Applications in Ontario Crown Forests form.</t>
  </si>
  <si>
    <t>6.6.6</t>
  </si>
  <si>
    <t>6.6.6 Chemicals are used only in minimum effective quantities, with strict observation of controls and regulations.</t>
  </si>
  <si>
    <t>The label guidance was followed for the concentration, using a backpack sprayer.</t>
  </si>
  <si>
    <t>6.6b</t>
  </si>
  <si>
    <t>World Health Organisation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t>
  </si>
  <si>
    <t>6.6.7</t>
  </si>
  <si>
    <t>6.6.7 The use or storage of these chemicals on certified units is prohibited.</t>
  </si>
  <si>
    <t>Garlon's active ingredient, triclopyr, is not on the list.</t>
  </si>
  <si>
    <t>6.6.8</t>
  </si>
  <si>
    <t>6.6.8 The use or storage of seed and seedling dressings based on mercurial, organophosphate and organochlorine compounds (including Gamma HCH, Lindane and BHC), or other long–lasting chemicals which can accumulate in food chains or the ecosystem is prohibited.</t>
  </si>
  <si>
    <t>The local Kempville nursery that provides the plugs uses Chlorothalonil as a mold inhibitor in the fall prior to spring planting.  This is a chemical  prohibited for use in the forest, but is not listed in the class of chemical above (it is a chloronitrile), prohibited for use on seedlings grown in the nursery.   Advice received from FSC on this issue is that an independently owned nursery is exempt from the FSC prohibition.</t>
  </si>
  <si>
    <t>6.6.9</t>
  </si>
  <si>
    <t>6.6.9 Chemicals classified as Highly Hazardous by FSC  shall not be used unless derogation has been approved by FSC. See Annex 6 to this standard.</t>
  </si>
  <si>
    <t>Garlon, the chemical used in the last year, is not on the list, so does not need a derogation.</t>
  </si>
  <si>
    <t>6.6c</t>
  </si>
  <si>
    <t>If chemicals are used, proper equipment and training shall be provided to minimise health and environmental risks.</t>
  </si>
  <si>
    <t>6.6.10</t>
  </si>
  <si>
    <t>6.6.10 Training and relevant equipment are provided to all operators.</t>
  </si>
  <si>
    <t xml:space="preserve">Brinkman and Associates, the contractor for chemical application, #054550, provides the equipment and is responsible for training its applicators, who are all required to have herbicide application licenses.  </t>
  </si>
  <si>
    <t>6.6.11</t>
  </si>
  <si>
    <t>6.6.11 Fuel tanks and stores are located so that spillages from damage, defects or refuelling shall not enter watercourses.</t>
  </si>
  <si>
    <t>Brinkman is required by contract to follow all provincial and federal laws and regulations pertaining to the management activity, as well as report any violations, including the Occupational Health and Safety Act.</t>
  </si>
  <si>
    <t>6.6.12</t>
  </si>
  <si>
    <t>6.6.12 All equipment for the transport, storage and application of chemicals shall be maintained in a safe and leak proof condition.</t>
  </si>
  <si>
    <t>6.6.13</t>
  </si>
  <si>
    <t>6.6.13 Application of chemicals within 10m of watercourses and 30m around reservoirs and lakes is prohibited.</t>
  </si>
  <si>
    <t>This provision has been written into the procedures for prescriptions for application of herbicides.</t>
  </si>
  <si>
    <t>6.6.14</t>
  </si>
  <si>
    <t>6.6.14 Application if heavy rain is expected, during wet weather, on frozen snow–covered ground or ground that has baked dry during a drought is prohibited.</t>
  </si>
  <si>
    <t>Weather observations are recorded by the contractor's equipment and retained in his project files.</t>
  </si>
  <si>
    <t>6.6.15</t>
  </si>
  <si>
    <t>6.6.15 Soaking of seedlings treated with chemicals in drains or watercourses prior to planting is prohibited.</t>
  </si>
  <si>
    <t>BMFC orders containerized seedlings exclusively, which are not soaked prior to planting.</t>
  </si>
  <si>
    <t>Chemicals, containers, liquid and solid non-organic wastes including fuel and oil shall be disposed of in an environmentally appropriate manner at off-site locations.</t>
  </si>
  <si>
    <t>6.7.1 Off-site locations have been identified for the disposal of chemicals, containers, liquid and solid non-organic waste in an environmentally appropriate manner.</t>
  </si>
  <si>
    <t>Brinkman is required by contract to follow all provincial and federal laws and regulations pertaining to the management activity, as well as report any violations, including the Occupational Health and Safety Act.  His operation would be aware of approved disposal sites.</t>
  </si>
  <si>
    <t>6.7.2</t>
  </si>
  <si>
    <t>6.7.2 There is a system in place for taking waste to the appropriate locations for disposal.</t>
  </si>
  <si>
    <t>The contractors are required by contract to adhere to the regulations of the Ontario Pesticide Law.  Compliance inspections include a checklist, including whether any waste was left onsite.</t>
  </si>
  <si>
    <t>6.7.3</t>
  </si>
  <si>
    <t>6.7.3 Disposal does not take place in watercourses or lakes or by burying.</t>
  </si>
  <si>
    <t>6.7.4</t>
  </si>
  <si>
    <t>6.7.4 There is no evidence of waste left in the forest.</t>
  </si>
  <si>
    <t>No waste evidence was cited in the compliance reports.</t>
  </si>
  <si>
    <t>6.7.5</t>
  </si>
  <si>
    <t>6.7.5 Standard Operating Procedures (SOPs) are in place and implemented regarding safe handling and disposal of chemicals, liquid and solide non-organic wastes including fuel and oil. These SOP’s reflect best management practices and at minimum ensure compliance with all regulatory guidelines.</t>
  </si>
  <si>
    <t>6.7.6</t>
  </si>
  <si>
    <t>6.7.6 A recycling program is in place for used oil and plastic containers.</t>
  </si>
  <si>
    <t>If recycling is available, the contractor would be required by regulation to dispose of waste properly.</t>
  </si>
  <si>
    <t>6.7.7</t>
  </si>
  <si>
    <t>6.7.7 In the event of a hazardous product spill, the manager shall immediately contain the product, notify the appropriate authorities, and begin cleanup and product elimination with the assistance of qualified personnel.</t>
  </si>
  <si>
    <t>The Emergency Response Plan is part of the company's Health and Safety Policy.  In the contract with Brinkman, it is spelled out that the contractor is responsible for liability, and is required to report any violations of regulations.</t>
  </si>
  <si>
    <t>Use of biological control agents shall be documented, minimised, monitored and strictly controlled in accordance with national laws and internationally accepted scientific protocols.  Use of genetically modified organisms shall be prohibited.</t>
  </si>
  <si>
    <t>6.8.1</t>
  </si>
  <si>
    <t>6.8.1 There is a procedure in place for the documentation and monitoring of all use of biological control agents.</t>
  </si>
  <si>
    <t>There have been no recent applications of biological control agents.</t>
  </si>
  <si>
    <t>6.8.2</t>
  </si>
  <si>
    <t>6.8.2 Biological control agents are used only when absolutely necessary to achieve defined management aims as part of integrated pest management system (use of naturally occurring organisms is permitted). The rationale for the use of biological control agents is documented and based on scientific evidence.</t>
  </si>
  <si>
    <t>6.8.3</t>
  </si>
  <si>
    <t>6.8.3 There is no use of genetically modified organisms by the forest management enterprise.</t>
  </si>
  <si>
    <t>No genetically modified organisms have been used on this forest.</t>
  </si>
  <si>
    <t>The use of exotic species shall be carefully controlled and actively monitored to avoid adverse ecological impacts.</t>
  </si>
  <si>
    <t>6.9.1a</t>
  </si>
  <si>
    <t>6.9.1a All use of exotic species is documented and justified.</t>
  </si>
  <si>
    <t xml:space="preserve">No exotic tree species used in recent times.  </t>
  </si>
  <si>
    <t>6.9.1b</t>
  </si>
  <si>
    <t>6.9.1b Only species known to be non-invasive are to be used.</t>
  </si>
  <si>
    <t>6.9.2</t>
  </si>
  <si>
    <t>6.9.2 Exotic species used are monitored to evaluate potential adverse ecological impacts.</t>
  </si>
  <si>
    <t>6.9.3</t>
  </si>
  <si>
    <t>6.9.3 In the event that adverse ecological impacts are identified control actions are implemented.</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</si>
  <si>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</si>
  <si>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6.10.1</t>
  </si>
  <si>
    <r>
      <t xml:space="preserve">6.10.1 Forest conversion to plantations or non-forest land uses shall not occur, except in circumstances where conversion:
a) entails a very limited portion of the forest management unit (Forest conversion to plantations from the time of initial FSC certification shall not exceed 5% of the productive forest area); and
b)does not occur on high conservation value forest areas; and
c)will enable clear, substantial, additional, secure, long-term conservation benefits across the forest management unit. </t>
    </r>
    <r>
      <rPr>
        <b/>
        <i/>
        <sz val="11"/>
        <rFont val="Palatino"/>
      </rPr>
      <t/>
    </r>
  </si>
  <si>
    <t>There have been no conversions to high intensity plantations.  The BMFC does not convert forest land to plantations or non-forest uses.  Plantation creation is not planned within the framework of management planning.</t>
  </si>
  <si>
    <t>6.10.2</t>
  </si>
  <si>
    <t>6.10.2 Management actions are undertaken to convert all non-forest areas (landings, road, gravel pits, etc.) back to forest once the non-forest use has ceased.</t>
  </si>
  <si>
    <t xml:space="preserve">Aggregate pits are rehabilitated but most are regenerated naturally.  Site visits confirmed that if landings will be repeatedly used for subsequent entries, they are allowed to regenerate naturally.  If a clearcut is planted, the landing is planted.  If a shelterwood is planted, and another entry is planned to remove the overstory, the landing will be allowed to regenerated naturally since it will be used again. </t>
  </si>
  <si>
    <t>6.10.3</t>
  </si>
  <si>
    <t>6.10.3 In the event that adverse ecological impacts are identified control actions are implemented.</t>
  </si>
  <si>
    <t>FMP 4.7.1.7 details the steps the compliance officer needs to go through to start the mitigation process in the event of an adverse ecological impact.  The beech bark disease is rapidly expanding its range to include virtually the entire forest.  The company has received advice from a wide range of practitioners studying the disease and attempting different management strategies.  "Beech Management Strategy" is a document developed by BMFC and is attached to the AWS for this year.  The adjustment to harvest philosophy, including tree marking instructions, has been implemented.  Prescriptions for regeneration management are in development, but some research treatments to regeneration have been started on the forest.</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</si>
  <si>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</si>
  <si>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7.1a</t>
  </si>
  <si>
    <t>The management plan and supporting documents shall provide:  Management objectives.</t>
  </si>
  <si>
    <t>7.1.1</t>
  </si>
  <si>
    <t xml:space="preserve">7.1.1 There is a clear statement of the objectives of forest management  including:
Description of long-term desired future condition of the forest
Short to mid term objectives
Habitat objectives
Strategic access management plan
Target for the future abundance of rare tree species
</t>
  </si>
  <si>
    <t>FMP 3.5 Objectives and Indicators, and FMP-9 Assessment of Objective Achievement are relevant.</t>
  </si>
  <si>
    <t>7.1b(i)</t>
  </si>
  <si>
    <t>The management plan and supporting documents shall provide a description of the forest resources to be managed and environmental limitations.</t>
  </si>
  <si>
    <t>7.1.2</t>
  </si>
  <si>
    <t>7.1.2 There is a clear description of the area under management control.</t>
  </si>
  <si>
    <t>FMP 2.1.1.1 Crown Forest and Patent Land Crown Timber.</t>
  </si>
  <si>
    <t>7.1.3</t>
  </si>
  <si>
    <t>7.1.3 There is a description of the physical aspects of the management area (e.g. topography, soils, geology, and water resources), appropriate to the scale and intensity of the forest and management programme.</t>
  </si>
  <si>
    <t>FMP 2.1.3.3 Natural Resource Features, Land Uses, and Values</t>
  </si>
  <si>
    <t>7.1.4</t>
  </si>
  <si>
    <t>7.1.4 There is a clear description of any areas under management control, which are excluded from harvesting, for whatever reasons.</t>
  </si>
  <si>
    <t>FMP Table 10 includes descriptions of areas excluded from harvesting.  FMP 1 is summary of hectarage of excluded land.  FMP 2.1.3.3 is the description, FMP-1 is the summary.</t>
  </si>
  <si>
    <t>7.1.5</t>
  </si>
  <si>
    <t>7.1.5 Areas that have been harvested in the past are known, and are marked as such on maps.</t>
  </si>
  <si>
    <t>The auditor queried Block 1012 in the historical harvests layer, and examined the attribute field for the selection harvest working area.  All the attribute fields were filled.  The map also reflected post-harvest treatments to date.</t>
  </si>
  <si>
    <t>7.1.6</t>
  </si>
  <si>
    <t xml:space="preserve">7.1.6 There is an evaluation of the timber resource (inventory), sufficient in detail and rigour to justify the planned harvesting for the full rotation, and to demonstrate convincingly that yields will be permanently sustainable in successive rotations. (see also Criterion 5.6)
</t>
  </si>
  <si>
    <t>The new FRI (forest inventory) is expected to be delivered by the end of 2017, based on imagery that is already ten years old.  Planning for the 2022 FMP will start in 2018, when a new Analysis Package will be formulated.</t>
  </si>
  <si>
    <t>7.1b(ii)</t>
  </si>
  <si>
    <t>The management plan and supporting documents shall provide a description of land use and ownership status, socio-economic conditions, and a profile of adjacent lands.</t>
  </si>
  <si>
    <t>7.1.7</t>
  </si>
  <si>
    <t>7 .1.7 There is a description of the land use and ownership status.</t>
  </si>
  <si>
    <t>FMP-1, FMP 2.1.1.</t>
  </si>
  <si>
    <t>7.1.8</t>
  </si>
  <si>
    <t>7.1.8 There is a description of the socio-economic context for management.</t>
  </si>
  <si>
    <t>FMP 2.2.1 Overview of Social and Economic Complex</t>
  </si>
  <si>
    <t>7.1.9</t>
  </si>
  <si>
    <t>7.1.9 There is a description of adjacent land use.</t>
  </si>
  <si>
    <t>FMP 2.1.1</t>
  </si>
  <si>
    <t>7.1c</t>
  </si>
  <si>
    <t>The management plan and supporting documents shall provide  a description of the silvicultural and/or other management system,  based on the ecology of the forest in question and information gathered through resource inventories</t>
  </si>
  <si>
    <t>7.1.10</t>
  </si>
  <si>
    <t>7.1.10 The silvicultural system on which management is based is clearly stated and justified in terms of the ecology of the forest.</t>
  </si>
  <si>
    <t>FMP 2.1.2 Forest Classification, FMP-4 Silvicultural Ground Rules.</t>
  </si>
  <si>
    <t>7.1.11</t>
  </si>
  <si>
    <t>The management prescriptions and procedures required to implement the silvicultural system are clearly stated, as, for example:
- identification and marking of trees to be retained for future extraction, as seed sources, or to maintain biodiversity;
- selection criteria of trees for felling;
- method of marking trees or area selected for felling
- method of ensuring regeneration;</t>
  </si>
  <si>
    <t>FMP 2.1.2, 4.4, 4.2.2.2.   Forest Operations and Prescriptions including Marking Prescriptions and map, issued to the shareholder holding the harvest allocation.</t>
  </si>
  <si>
    <t>7.1d</t>
  </si>
  <si>
    <t>The management plan and supporting documents shall provide rationale for rate of annual harvest and species selection</t>
  </si>
  <si>
    <t>7.1.12</t>
  </si>
  <si>
    <t xml:space="preserve">7.1.12 The management plan and supporting documents shall provide rationale for rate of annual harvest and species selection and shall include:
a) reliable information on growth and yield, justified by clear evidence in the form of historical data, empirical evidence or research findings;
b) rate of annual timber harvests that are calculated after protected areas, candidate protected areas, riparian zones, other reserves, non-productive forest lands and other exclusions are taken out of the productive land base;
c) consideration of operational constraints;
d) a recent inventory linked to a forest ecosystem classification system;
e) the area available for harvesting;
f) stages of natural succession;
</t>
  </si>
  <si>
    <t xml:space="preserve">g) projections based on the success of current and past silvicultural treatments;
h) estimates of the impacts of external factors affecting forests (e.g. acid rain dieback, major storm damage, invasive pests, climate change);
i) model scenarios (forecast of forest conditions, forest health and productivity, habitat, wood supply) that extend far into the future (at least 100 years);
j) objectives for future forest conditions as determined in the forest management plan;
k) a precautionary approach that reflects the existence and quality of data and hypotheses; and
l) a sensitivity analysis of the AAC calculation hypotheses, in particular when the hypotheses are very uncertain, when the data are not very reliable or when the results are very uncertain.
</t>
  </si>
  <si>
    <t>Supp Doc A, the Analysis Package; FMP-9; FMP 3.6.2, FMP 4.3</t>
  </si>
  <si>
    <t>7.1e</t>
  </si>
  <si>
    <t>The management plan and supporting documents shall provide  provisions for monitoring of forest growth and dynamics.</t>
  </si>
  <si>
    <t>7.1.13</t>
  </si>
  <si>
    <t>7.1.13 Procedures for monitoring forest regeneration and growth are documented and implemented.</t>
  </si>
  <si>
    <t>Phase 2 FMP Sec 7, FMP 4.7.3, Supp Doc F.</t>
  </si>
  <si>
    <t>7.1f</t>
  </si>
  <si>
    <t>The management plan and supporting documents shall provide:  Environmental safeguards based on environmental assessments.</t>
  </si>
  <si>
    <t>7.1.14</t>
  </si>
  <si>
    <t>7.1.14 The need for fire management and control has been evaluated and is documented.</t>
  </si>
  <si>
    <t>FMP 4.8 Fire Prevention and Preparedness</t>
  </si>
  <si>
    <t>7.1.15</t>
  </si>
  <si>
    <t>7.1.15 Environmental safeguards based on environmental assessments are implemented.</t>
  </si>
  <si>
    <t>The Class Environmental Assessment is the basis for planning.  Environmental safeguard protection prescriptions are monitored by the FOP compliance system, both by company and MNRF personnel.</t>
  </si>
  <si>
    <t>7.1.g</t>
  </si>
  <si>
    <t>The management plan and supporting documents shall provide: Plans for the identification and protection of rare, threatened and endangered species.</t>
  </si>
  <si>
    <t>7.1.16</t>
  </si>
  <si>
    <t>7.1.16 The management plan and supporting documents shall provide plans for the identification and protection of rare threatened and endangered species.</t>
  </si>
  <si>
    <t>FMP-10 Operational Prescriptions for Areas of Concern, FMP-19 Road Crossings, Landings, and Forestry Aggregate Pits in Areas of Concern.  FMP 3.5.1.8.</t>
  </si>
  <si>
    <t>7.1h</t>
  </si>
  <si>
    <t>The management plan and supporting documents shall provide:  Maps describing the forest resource base including protected areas, planned management activities and land ownership.</t>
  </si>
  <si>
    <t>7.1.17</t>
  </si>
  <si>
    <t>7.1.17  There are maps showing the forest resource base including protected areas and Maps of critical habitat for listed species at risk</t>
  </si>
  <si>
    <t xml:space="preserve">The FOP maps are derived from the GIS layer for SAR AOC's, provided to the company by MNRF as SAR shapefiles on a regular basis.  Protected areas are uploaded in the annual LIO updates.  There are at least two different GIS layers, SAR and other protected values. </t>
  </si>
  <si>
    <t>7.1.18</t>
  </si>
  <si>
    <t>7.1.18 There are maps showing land ownership. are accessible, clear and usable.</t>
  </si>
  <si>
    <t>GIS layer (ownership layer) and all operations maps have detailed ownership information.  The Areas Selected for Management map has detail sufficient to show land ownership.</t>
  </si>
  <si>
    <t>7.1.19</t>
  </si>
  <si>
    <t>7.1.19 There are maps showing planned management in the short term (5-10 years) and longer term (20 years or more).</t>
  </si>
  <si>
    <t>Areas Selected for Operations maps the short term planned management areas.  The Areas for Eligibility map describes areas eligible for planned management.</t>
  </si>
  <si>
    <t>7.1.20</t>
  </si>
  <si>
    <t>7.1..20 Maps of existing and planned roads and infrastructure, as well as planned removals of roads and infrastructure</t>
  </si>
  <si>
    <t>Phase 2 FMP-18 describes road construction and use management as well as future decommissioning status for BMFC roads.  FMP 18b shows the same for MNRF roads.  Supp Doc D provides details on primary road networks and use management strategies.  The auditor queried the McCoy Bay Road and verified that attributes were recorded and the line feature was mapped in GIS.</t>
  </si>
  <si>
    <t>The management plan shall be periodically revised to incorporate the results of monitoring or new scientific and technical information, as well as to respond to changing environmental, social and economic circumstances.</t>
  </si>
  <si>
    <t>7.2.1</t>
  </si>
  <si>
    <t>7.2.1 There is a system in place for the regular revision and updating of the management plan. The management plan shall be revised at least every 10 years.</t>
  </si>
  <si>
    <t>Phase 2 of the FMP was completed in late 2015 for the 2016-21 period, and was approved in February 2016 for commencement April 1, 2016, the start of the FY 2017 year.  2021-31 planning will start in 2018.</t>
  </si>
  <si>
    <t>7.2.2</t>
  </si>
  <si>
    <t>7.2.2 Managers are aware of relevant research being undertaken or planned in the area, e.g. concerning forest management, timber production and biology/ecology.</t>
  </si>
  <si>
    <t>BMFC is working with Ontario Forest Research Institute to establish a trial of endophyte-enhanced white pine seedlings.  Beech bark disease research is being led by the research arm of MNRF.  The manager is aware of the latest research on health of the forests, and is working with MNRF, Science Division, on techniques for preventing beech regeneration.</t>
  </si>
  <si>
    <t>7.2.3</t>
  </si>
  <si>
    <t>There is a system to review management in relation to socio-economic conditions and trends.</t>
  </si>
  <si>
    <t>The LCC met 8 times for Phase 2 planning, but Socio-Economic conditions will be assessed again for the 2021 FMP.</t>
  </si>
  <si>
    <t>7.2.3 There is evidence that significant findings of such research, as well as the results of monitoring by the forest management enterprise, are incorporated into updated policies, plans and procedures.</t>
  </si>
  <si>
    <t>BMFC is assessing the impact of beech bark disease and adjusting its management approach.  The company is working with MNRF Science in this endeavor.  Amendments to the plan regarding ginseng and Blandings turtle protections is the result of MNRF monitoring.  MNRF updates its Management Guides and Silvicultural Guides every five years based on monitoring and research, reviewed in 2015.  The update is not released yet, but when it is, the company will need to update FOPs for immediate implementation.</t>
  </si>
  <si>
    <t>Forest workers shall receive adequate training and supervision to ensure proper implementation of the management plan.</t>
  </si>
  <si>
    <t>7.3.1 Managers and supervisors should have an appropriate qualification sufficient to enable them to plan and organise forest operations and other elements of the management plan</t>
  </si>
  <si>
    <t>The general manager and the planning forester are Registered Professional Foresters. The operations technicians are certified tree markers,  certified compliance officers, and certified tree marking auditors.</t>
  </si>
  <si>
    <t xml:space="preserve">7.3.2 All workers receive training relevant to their tasks and responsibilities. Training material and courses address the following topics, among others:
a. How to avoid damage to the environment, in particular to residual stands,
streams, and sites of cultural significance
b. Assessment of log quality and destination
c. Appropriate implementation of the management plan
d. The relevant sections of international agreements (see Criterion 1.3)
e. Health and safety requirements
f. Implementation of ecosystem-based management (e.g. harvesting and site preparation)
g. Use and handling of pesticides
h. Identify species at risk and other species listed in 6.2.1
</t>
  </si>
  <si>
    <t>The BMFC has demonstrated that forest workers have received adequate training and supervision to ensure proper implementation of the management plan.  As needed, prior to start up of operations, a meeting is held with employees and shareholders to review operating procedures, AOC prescriptions, water crossing procedures, tree marking considerations, species at risk, and other environmental considerations.  The next operators' meeting is planned for spring of 2018.  Training plans are discussed with each staff member to ensure he or she is kept up to date to ensure the proper implementation of the management plan.  Training is also held in the field with operators, on turtle habitat for example.  Training Binder is up to date and comprehensive.</t>
  </si>
  <si>
    <t>7.3.3</t>
  </si>
  <si>
    <t>7.3.3 There are records of training provided to forest workers.</t>
  </si>
  <si>
    <t>There are records in the Training Binder of fire training for contractors conducted within the last year.  Contractor training conducted by BMFC personnel is recorded in the Training Binder.</t>
  </si>
  <si>
    <t>7.3.4</t>
  </si>
  <si>
    <t xml:space="preserve">7.3.4 Appropriate to the scale and intensity of the operation there is a policy for  training, qualifications, and recruitment that includes skill and experience the basis for recruitment, placement, training and advancement of staff at all levels </t>
  </si>
  <si>
    <t>Maintenance of training is on an as-needed basis, and most employees have some formal training every year.  The recruitment policy is mounted on the bulletin board in the office.</t>
  </si>
  <si>
    <t>7.3.5</t>
  </si>
  <si>
    <r>
      <t xml:space="preserve">7.3.5 </t>
    </r>
    <r>
      <rPr>
        <b/>
        <sz val="10"/>
        <rFont val="Cambria"/>
        <family val="1"/>
        <charset val="238"/>
      </rPr>
      <t>Forest workers are encouraged to promptly report to the manager any situations that may conflict with the implementation of the management plan, with the FSC standard or with regulations. Forest workers are not penalized by the manager for reporting such situations.</t>
    </r>
  </si>
  <si>
    <t>There have been no instances or reference or denouncement of forest workers being penalized for reporting non-compliances.  Compliance techs are required to report operational non-compliances within 48 hours, verbally, and submit a report within five working days.</t>
  </si>
  <si>
    <t>While respecting the confidentiality of information, forest managers shall make publicly available a summary of the primary elements of the management plan, including those listed in Criterion 7.1 above</t>
  </si>
  <si>
    <t>7.4.1   The public is provided with a summary of the management plan and is allowed access to the complete management plan. This access is limited only by the following specific information:
a. Confidential information on traditional land use activities and cultural values;
b. Information about certain values, that if made available could pose a threat to the existence, conservation, health or integrity of those values;
c. Existing confidentiality agreements that may restrict information sharing;
d. Proprietary or confidential information in respect of existing Copyright Law,
Freedom of Information and Protection of Privacy Act (FIPPA) legislation and the intellectual property rights mechanisms associated with these types of legislation; and
e. Information that would affect the applicant's competitiveness (e.g. costs,
revenues, etc.).
 [N.B. A summary of the main elements of the management plan listed in Criterion 7.1 above will be included in Soil Association’s public summary of the evaluation, if a certificate is awarded]</t>
  </si>
  <si>
    <t xml:space="preserve">Staff and contractors are required to update values as they are found in the block reconnaissance, layout, and marking. </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</si>
  <si>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</si>
  <si>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</si>
  <si>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 8.1.1 The management plan’s implementation is subject to regular monitoring that documents:
a. The degree in which goals, objectives and targets were met
b. Conformance to the management plan
c. Unexpected effects of management activities; and
d. Social and environmental effects of management activities</t>
  </si>
  <si>
    <t>Following requirements of Part E of the Forest Management Planning Manual (FMPM), BMFC follows an annual reporting policy. The final year of the FMP requires a tenth year report.  The Crown Forest Sustainability Act requires an independent third-party audit every five years, which monitors the efficacy of BMFC's management practices and compares them to the FMP.  Certified compliance inspectors (trained and certified by MNRF- One week training program carried out by MNRF with all inspectors) operate at the MNR and BMFC level.  FOIP provincial program is administered by MNR for maintenance of consistence and compliance with standards.  The latest report submitted by the manager is the 5th year report.  A Comparison and Trends analysis was done in April 2017, going back to 1996, looking at trends in stand maintenance, harvest, monitoring assessments, regeneration success, silvicultural success, and objectives achievement.  Basically it looked at planned versus actual results.  All the company's monitoring is summarized in the Annual Reports.</t>
  </si>
  <si>
    <t xml:space="preserve">The Year 7 Annual Report was verified, and linked on the company's website. </t>
  </si>
  <si>
    <t>The frequency and expense of monitoring is appropriate to the scale and intensity of forest management operations as well as the relative complexity and fragility of the affected environment.</t>
  </si>
  <si>
    <t>The company has an intensive renewal monitoring program, ultimately leading to the free-to-grow evaluation.  Compliance monitoring during the harvest operations is scheduled at a two to four week interval.    Regeneration assessments are usually done at year one of planting, with survival assessments within 2-3 years, followed by tending assessments triggered by previous assessments.  Free-to-grow is assessed  depending on the unit type, but not longer than ten years after renewal.</t>
  </si>
  <si>
    <t>Monitoring scheduling is done using a GIS layer so the company can readily line up survey contractors to accomplish the surveys in a timely manner.</t>
  </si>
  <si>
    <t>8.1.3</t>
  </si>
  <si>
    <t xml:space="preserve">Procedures are consistent and replicable over time to allow comparison and assessment of change. The manager should have or be participating in the development of a system of sample plots, including permanent plots, and should use this information to measure forest condition and trends over time, including the impacts of forest management.
</t>
  </si>
  <si>
    <t>The company has moved to a more formal approach to assessment surveys, and are using an app on an Ipod for their surveys.  The app generates a summary of results, and compares the results to the Silvicultural Ground Rules for the treatment.  Evaluating forest condition over time will be a process moved from MNRF to the company in the next planning phase.  Procedures will be addressed in the next FMP.</t>
  </si>
  <si>
    <t>While the methodology is consistent, the company is now using REAP software on I-Pads, an electronic surveying tool that is more efficient.</t>
  </si>
  <si>
    <t>8.1.4</t>
  </si>
  <si>
    <t>Monitoring records are maintained in a well-ordered, up-to-date and accessible form.</t>
  </si>
  <si>
    <t>Operations monitoring is accessible on FOIP and up-to-date.  Approximately a third of the scheduled renewal records have been done to date by the planning forester as the new monitoring system is developed.  Contractors have been retained to finish the remainder this year.  Kelsey will put the results into the Silvicultural Effectiveness Monitoring tracking within the GIS.</t>
  </si>
  <si>
    <t xml:space="preserve">The auditor examined the Silvicultural Monitoring Assessment for 2019, and GIS database system for the 2017-scheduled surveys, which were current.  The 2019 surveys are progressing well and should be complete by the end of the year. </t>
  </si>
  <si>
    <t>8.1.5</t>
  </si>
  <si>
    <r>
      <t xml:space="preserve">8.1.5 </t>
    </r>
    <r>
      <rPr>
        <b/>
        <sz val="10"/>
        <rFont val="Cambria"/>
        <family val="1"/>
        <charset val="238"/>
      </rPr>
      <t>The monitoring program has been designed to see if the results of management activities conform to the stated objectives, and provide the information required to allow the necessary adaptations if the objectives are not met.</t>
    </r>
  </si>
  <si>
    <t>Post-harvest objectives are addressed in the Year 5 Annual Report.  Table 6 Summary of Regeneration Assessments and Table 7 Summary of Regeneration Assessments (Salvage) give hard figures on regen success versus goals.  If objectives are not met, the forest has hard data for mitigation management.</t>
  </si>
  <si>
    <t>The SEM Assessment Survey was verified for Block 6, done July 2019.  Objectives are clearly defined on the SEM form.</t>
  </si>
  <si>
    <t>8.2a</t>
  </si>
  <si>
    <t xml:space="preserve">Forest management should include the research and data collection needed to monitor: Yield of all forest products harvested. </t>
  </si>
  <si>
    <t>8.2.1a</t>
  </si>
  <si>
    <t>Yields of all forest products harvested are recorded.</t>
  </si>
  <si>
    <t>AR-1 for 2015-16 was verified, reporting yields by licensee, species, product, and cubic meters harvested.</t>
  </si>
  <si>
    <t>AR-1 for 2016-17 was verified, reporting yields by licensee, species, product, and cubic meters harvested.  The AR-1 for FY 2018 will be finalize in a couple of weeks, but the general manager has all the volumes.</t>
  </si>
  <si>
    <t>The AR-1 and AR-2 for the latest fiscal year were verified for this data.</t>
  </si>
  <si>
    <t>8.2.1b</t>
  </si>
  <si>
    <r>
      <t xml:space="preserve">8.2.1b </t>
    </r>
    <r>
      <rPr>
        <b/>
        <sz val="10"/>
        <rFont val="Cambria"/>
        <family val="1"/>
        <charset val="238"/>
      </rPr>
      <t>The manager monitors timber harvest volumes by species and product.</t>
    </r>
  </si>
  <si>
    <t xml:space="preserve">The MNR timber billing system gives the general manager data on annual total scale by licensee.  The requirements of this indicator are met by the Annual Reports of Wood Utilization by Licensee and by Mill .The information in these tables is reviewed by District MNR foresters, and is verified during the IFA, which provides a mechanism for quality control. The Ontario provincial scaling and billing system provides the base information included in these tables.  The AR-1 is the relevant report.
</t>
  </si>
  <si>
    <t>The general manager queried i-TREES for data since April, which gave him the volume that's been scaled in the current fiscal year to date, by species and product.  Volume April 1 to August 1, last month that data is available, was 17,502 cu meters.</t>
  </si>
  <si>
    <t>The AR-1 reveals species and product harvested.</t>
  </si>
  <si>
    <t>8.2b</t>
  </si>
  <si>
    <t xml:space="preserve">Forest management should include the research and data collection needed to monitor: Growth rates, regeneration and condition of the forest. </t>
  </si>
  <si>
    <t>8.2.2</t>
  </si>
  <si>
    <t>Where standard growth models or information on regeneration of commercial species is not known, there is a programme in place to collect detailed information for future management including but not necessarily limited to forest health, disturbance, and age class structure.</t>
  </si>
  <si>
    <t xml:space="preserve">Growth models are well established.  For each FMP process, growth and yield is evaluated for accuracy and reviewed against latest research.  </t>
  </si>
  <si>
    <t>Growth models are well established, and have been developed by MNRF, but adjusted by the planning team.</t>
  </si>
  <si>
    <t>A contractor was retained to help with modeling for the FMP planning process.  Individual species yield curves need to be tweaked based on the reality of mixed species stand structure, adjusted by actual yield data from monitoring harvests.</t>
  </si>
  <si>
    <t>8.2.3</t>
  </si>
  <si>
    <t>The condition of the forest (presence of pests, diseases, evidence of soil compaction, erosion etc) is regularly monitored and reviewed.</t>
  </si>
  <si>
    <t>MNRF Science is helping monitor the beech bark disease and is reviewing strategies for dealing with the disease.  MNRF does disease and insect surveys every year and updates the company.</t>
  </si>
  <si>
    <t xml:space="preserve">The company will get the annual report in November, and is provincial in scope.  </t>
  </si>
  <si>
    <t>Pest monitoring was received from MNRF in the last month.  The annual update is current.</t>
  </si>
  <si>
    <t>8.2c</t>
  </si>
  <si>
    <t xml:space="preserve">Forest management should include the research and data collection needed to monitor: The composition and observed changes in the flora and fauna. </t>
  </si>
  <si>
    <t>8.2.4</t>
  </si>
  <si>
    <t>Conservation areas (see 6.2) are regularly monitored to ensure that there is no evidence of deterioration or disturbance.</t>
  </si>
  <si>
    <t>MNRF monitors habitat and values prescriptions for efficacy.  BMFC monitors compliance with these prescriptions that are mandated in the FOP.</t>
  </si>
  <si>
    <t>From the query of FOIP: 06/01/2018 - operators commenced harvest operations off the end of Trumble road. Accessing through private land. The cut skid crew unknowingly accessed the harvest at the wrong location putting them inside the CV10 AOC reserve ribbons. With the trees being marked for removal within the interior of the CV10 the operators continued harvest as per usual, harvesting approx. 80% orange marked trees before being notified of their mistake on 09/01/2018.   0/01/2018 - BMFC representative and MNRF made a site visit to verify the issue. Together they were able to locate the host trees unharmed. Finding the harvest to be relatively light and near full crown closure still intact.  The AOC was reserved because three trees were found to have pale-bellied frost lichen, a Species at Risk.  No lichens were impacted, and the operator was fined $750.  While the incursion was made, the regular monitoring by the company compliance officer found the mistake (the operators read the map incorrectly), and started the reporting process.  The monitoring system worked.  In the operator's defense, the trees within the incursion area had been marked, then the values came to the company via the ad hoc process.  The company had then added the AOC to the FOP, flagged the polygons requiring protection, and had remarked the cut trees within sight of the exclusion flagging with leave tree marks.  The contractor had come in from private land in a different spot from the norm, had been confused by seeing marked trees to cut, and had proceeded to cut them.</t>
  </si>
  <si>
    <t>The FOIP form for Block 1606 was examined.  The checklist was verified for AOC protection compliance.</t>
  </si>
  <si>
    <t>8.2.5</t>
  </si>
  <si>
    <t>Forest managers provide for monitoring of the effects of forestry operations on plant and animal species, including aquatic habitats (names, abundance, distribution, habitat requirements, biology, ecology, behaviour), commensurate with the extent and intensity of the forest management, and the rarity and fragility of the forest ecosystem and known species within it..</t>
  </si>
  <si>
    <t>The Declaration Order Regarding MNR’s Class Environmental Assessment Approval for Forest Management on Crown Lands in Ontario  included four conditions for provincial level monitoring.  All of these conditions require MNRF to monitor some aspect of forest flora and fauna.  This is a responsibility of MNRF.  Annual results are reported in MNRF's State of the Forest report.  If there were an issue with BMFC's planned operations adjacent to a conservation reserve they would be informed about it during management planning, or the preparation of the annual work schedule, directly from the MNRF district staff.  The Stand and Site Guide was reviewed in 2015, but when it is updated, changes in restrictions are required to be adapted to in the FOP immediately.</t>
  </si>
  <si>
    <t>The Stand and Site Guide is still being reviewed because of an administrative interruption, based on politics.</t>
  </si>
  <si>
    <t xml:space="preserve">The Stand and Site Guide is on an aggessive review timeline of approximately three months so that FMP planning can progress. </t>
  </si>
  <si>
    <t>8.2d</t>
  </si>
  <si>
    <t xml:space="preserve">Forest management should include the research and data collection needed to monitor: Environmental and social impacts of harvesting and other operations. </t>
  </si>
  <si>
    <t>8.2.6</t>
  </si>
  <si>
    <t>There are meetings with representatives of local communities, at which any concerns regarding the social or environmental impacts of operations are including impacts on cultural values, resources and uses are recorded.</t>
  </si>
  <si>
    <t>Starting in 2018 when planning starts for the 2021-31 FMP, formal public engagement will be mandated by the Forest Management Planning Manual, updated in 2017.</t>
  </si>
  <si>
    <t>The LCC participation, an important part of the planning process, along with required public meetings, are mandated by the FPPM.</t>
  </si>
  <si>
    <t>The LCC is meeting monthly now, with new members.  8 members were appointed by MNRF.  Public meetings are mandated to be at least annually.</t>
  </si>
  <si>
    <t>8.2.7</t>
  </si>
  <si>
    <t xml:space="preserve">Monitoring programmes are designed, documented and implemented to collect data related to environmental impacts.  Such data might relate to: water quality, seasonal water flow, fish populations, wildlife populations. </t>
  </si>
  <si>
    <t>Environmental impact monitoring is the responsibility of MNRF.  Results are shared with the general manager of BMFC.</t>
  </si>
  <si>
    <t>This has not changed in the last year</t>
  </si>
  <si>
    <t>This has not changed in the last year.</t>
  </si>
  <si>
    <t>8.2e</t>
  </si>
  <si>
    <t>Forest management should include the research and data collection needed to monitor: Costs, productivity, and efficiency of forest management.</t>
  </si>
  <si>
    <t>8.2.8</t>
  </si>
  <si>
    <t>There are clear accounts for the forest enterprise.</t>
  </si>
  <si>
    <t>The Financial Statement, March 31, 2017, was verified by the auditor, as well as the BMFC Budget for 2017-18.</t>
  </si>
  <si>
    <t>The Financial Statement, March 31, 2018, was verified by the auditor, as well as the BMFC Budget for 2018-19.</t>
  </si>
  <si>
    <t>The draft of the current Financial Statement was verified, to be presented to the board next week.</t>
  </si>
  <si>
    <t>Documentation shall be provided by the forest manager to enable monitoring and certifying organisations to trace each forest product from its origin, a process known as the "chain of custody."</t>
  </si>
  <si>
    <t>Forest products that are to be sold as certified are readily identifiable as originating from the evaluated forest. This may be achieved through physical marking of the timber, a system of paper control, daily or weekly production records, or a combination of these and similar techniques.</t>
  </si>
  <si>
    <t xml:space="preserve">The BMFC uses the Ministry of Natural Resources Authority to Haul system to track wood harvested and delivered to mill gates. This system consists of unique identifiers to the Bancroft Minden Forest which accompany all loads of wood from the harvest site to the mill gate in the form of Bills of Lading, through transportation via the Bill of Lading, to the scaling facility. Bill of lading has 4 copies out of which:  1 copy - with transport, one with licensee, one for MNRF and one remains in the ticket box.  BMFC uses this system as it is already in place and has the necessary tracking, auditing, and recording requirements to fulfil the Chain of Custody Conformance.  Volume summaries will be made available by species by destination in an annual report.  MNRF, through iTREES, its timber billing system, will provide data on certified volume following scaling.  The auditor verified the bills of lading forms, which are formatted with the FSC claim and COC code.
</t>
  </si>
  <si>
    <t xml:space="preserve"> Auditor verified BOL 25839, date 30 July, 2019, Block 2076, poplar, destination Bancroft, product pulp.</t>
  </si>
  <si>
    <t>The forest management enterprise maintains control of the chain of custody of the timber up to the point of sale.</t>
  </si>
  <si>
    <t>Chain of Custory is maintained through transportation via the Bill of Lading, to the scaling facility.</t>
  </si>
  <si>
    <t>Invoices issued for certified timber sales specify:
- The source of the certified timber
- the date of sale
- the quantity of certified timber sold
- the specifications (species, dimensions, quality) of certified timber sold
- the point at which the buyer shall take control of the chain of custody of the certified timber
- certificate code
- correspond to details on delivery documents</t>
  </si>
  <si>
    <t>The auditor verified BOL #16567, August 18, 2017.  All required attributes except volume were recorded.  Volume is not known until the load is scaled at the mill.</t>
  </si>
  <si>
    <t>The results of monitoring shall be incorporated into the implementation and revision of the management plan.</t>
  </si>
  <si>
    <t>There is a system that demonstrates how the results of monitoring are incorporated into the revision of management plans.</t>
  </si>
  <si>
    <t>The Analysis Package Tab A of the BMF  2011 FMP contains descriptions of how the results of the monitoring program were incorporated into revisions of the management plan. This occurs through the regular inspections and compliance monitoring programs, the annual updating of forest inventory, revisions to the successional rules used in modelling, revisions to silvicultural ground rules and AOC prescriptions. Incorporation of monitoring information collected during the current FMP term will be conducted during the preparation of the upcoming FMP. These translate into changes in forest operations (for example, harvest practices and silvicultural treatments).  The results of monitoring are also reflected in the periodic changes to provincial guidelines for protecting a range of environmental and social values.  The Forest Management Planning Manual details the process of amending the plan.  A new Analysis Package will be done for the 2021-31 FMP, with work beginning on the planning in 2018.</t>
  </si>
  <si>
    <t>18 years of monitoring data was summarized for the Analysis Package developing regeneration expectations.  Free-to-grow data was used in the formulation of the Silvicultural Ground Rules.</t>
  </si>
  <si>
    <t>8.4.2</t>
  </si>
  <si>
    <t xml:space="preserve">There is evidence to demonstrate that proposed changes to management are implemented. </t>
  </si>
  <si>
    <t>The auditor verified the master list of amendments to the FMP, with maps if necessary, reflecting that changes to the management are implemented.</t>
  </si>
  <si>
    <t>There have been 60 amendments since 2011.  The last amendment was made Dec 3, 2018.</t>
  </si>
  <si>
    <t>While respecting the confidentiality of information, forest managers shall make publicly available a summary of the results of monitoring indicators, including those listed in Criterion 8.2.</t>
  </si>
  <si>
    <t>8.5.1</t>
  </si>
  <si>
    <t>Forest managers agree to make a the results and/or a summary of the monitoring programmes available to all interested parties, within the accepted norms of commercial confidentiality, on request</t>
  </si>
  <si>
    <t>The Annual Report 2015-16 is accessed from the MNRF website, with a link from the BMFC website.</t>
  </si>
  <si>
    <t>The AR for 2017 is on the website.  AR 2018 is due November 15, and will be posted at MNRF discretion.</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</si>
  <si>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</si>
  <si>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High Conservation Value Forests are those that possess one or more of the following attributes:  
a) forest areas containing globally, regionally or nationally significant :
- concentrations of biodiversity values (e.g. endemism, endangered species, refugia); and/or
- large landscape level forests, contained within, or containing the management unit, where viable populations of most if not all naturally occurring species exist in natural patterns of distribution and abundance
b) forest areas that are in or contain rare, threatened or endangered ecosystems
c) forest areas that provide basic services of nature in critical situations (e.g. watershed protection, erosion control)
d)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</si>
  <si>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Assessment to determine the presence of the attributes consistent with High Conservation Value Forests will be completed, appropriate to scale and intensity of forest management.</t>
  </si>
  <si>
    <t>9.1.1</t>
  </si>
  <si>
    <t>The manager undertakes efforts to, or makes use of existing efforts to, identify and map the presence of HCVFs by means of a process that meets the characteristics and intent of the assessment process in Appendix 7</t>
  </si>
  <si>
    <t>High Conservation Values in the Bancroft-Minden Forest, May 2017, was sent to the general manager last week and is an updated version of the original HCVF Assessment written in 2012.  Tom Clark, CMC Ecological Consulting, assessed the area and gives guidelines for the management.</t>
  </si>
  <si>
    <t>There was no substantive change in the update.</t>
  </si>
  <si>
    <t>9.1.2</t>
  </si>
  <si>
    <t>Forest managers have assessed whether High Conservation Value Forests is present in the area under their control.</t>
  </si>
  <si>
    <t>See 9.1.1</t>
  </si>
  <si>
    <t>9.1.3</t>
  </si>
  <si>
    <t>Areas identified as High Conservation Value Forests are marked on maps.</t>
  </si>
  <si>
    <t>The GIS layer on which maps are made is identified as Bancroft Minden Forest High Conservation Values.</t>
  </si>
  <si>
    <t>The layer has not been changed.  Values polygons given to the company in the LIO download go into the HCVF layer.</t>
  </si>
  <si>
    <t>9.1.4</t>
  </si>
  <si>
    <t xml:space="preserve">9.1.4 The manager ensures that a credible external review is undertaken of the HCVF assessment.   </t>
  </si>
  <si>
    <t>Rike Burkhardt is the author of the external review listed as Appendix 1 in the table of contents.</t>
  </si>
  <si>
    <t>Rike Burkhardt is the author of the external review listed as Appendix 1 in the table of contents, updated in 2017..</t>
  </si>
  <si>
    <t>9.1.5</t>
  </si>
  <si>
    <t>9.1.5 The HCVF assessment shall be made publicly available, including associated maps (subject to confidentiality considerations) as well as a summary of how concerns raised during the consultation and review process have been addressed.</t>
  </si>
  <si>
    <t>The origianl  HCVF Assessment Report is available on the company's website.  Since the updated assessment was just delivered last week, the general manager wants to review it indepth before making it available on the company website by the end of the calendar year.</t>
  </si>
  <si>
    <t>The original version is still on the website, but there were no substantive changes, so is still essentially relevant.  The general manager volunteered that he hasn't made the change yet, but will in the next week.</t>
  </si>
  <si>
    <t>The consultative portion of the certification process must place emphasis on the identified conservation attributes, and options for the maintenance thereof.</t>
  </si>
  <si>
    <t>9.2.1</t>
  </si>
  <si>
    <t>Forest managers should consult with directly affected persons, qualified specialists , Aboriginals and other relevant stakeholders on the identification of High Conservation Values and management options for any High Conservation attributes identified.</t>
  </si>
  <si>
    <t>AOC's underwent extensive consultation during the Phase 2 FMP planning process.  Native values were formulated in consultation with seven First Nations planning team members.  The park and conservation reserve boundaries are subject to the company's good neighbor policy: inform the affected landowner, mark the boundary, confirm with the landowner that the boundary designated is correct.  They proposed new First Nations values, described in Phase 2 FMP 2.2.4.30, Algonquin Cultural Heritage Features.  These features are currently being identified and will be uploaded into the company GIS when this is completed.  FMP 2.2.4.31, Williams Treaty First Nations Cultural Values is also relevant.  Consultation with experts was done in the formulation of both the original and the updated assessments.</t>
  </si>
  <si>
    <t>Known achaeological sites are now part of the GIS, submitted by MNRF in the last year.</t>
  </si>
  <si>
    <t>9.2.2</t>
  </si>
  <si>
    <t>9.2.2 On public forests the manager should take steps to encourage ongoing and constructive engagement with interested parties in the identification of High Conservation Values and the management options thereof, where the interest, commitment and capacity for such constructive engagement exists.</t>
  </si>
  <si>
    <t>The consultation summaries are reported in Supp Doc I of the updated assessment.</t>
  </si>
  <si>
    <t>The LIO downloads, as well as ad hoc values, provided by MNRF, become part of the HCVF layer.</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</si>
  <si>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</si>
  <si>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Specific protection measures are detailed and implemented for identified High Conservation Value areas and/or attributes. </t>
  </si>
  <si>
    <t>FMP-10 and 19 describe prescriptions for HCVF values.</t>
  </si>
  <si>
    <t>These will be reviewed for inclusion in the new FMP.</t>
  </si>
  <si>
    <t>9.3.2</t>
  </si>
  <si>
    <t xml:space="preserve">The identified protection measures adopt a precautionary approach and with respect to each conservation attribute:
a. Will create conditions with a very high probability of securing the long-term maintenance or the restoration of the applicable conservation attribute;
b. Are being implemented; and
c. Are proving effective (or are adapted as required) based on the results of monitoring.
</t>
  </si>
  <si>
    <t>Prescriptions for HCFV's were derived from the Stand and Site Guide for identified values.  Implementation is monitored during operations by compliance officers.  Monitoring of values is the responsibility of MNR.  BMFC staff are required to report SAR sightings during block pre-harvest assessments and block preparation, and these are relayed to MNRF for inclusion into the LIO database.</t>
  </si>
  <si>
    <t>MNRF is responsible for monitoring effectiveness of the prescriptions, which are detailed in FMP 10 and 19.  Field tours confirmed that AOC's mapped on the FOP are being implemented.  After the Stand and Site Guide review is completed, these prescriptions may change based on the results of monitoring.</t>
  </si>
  <si>
    <t>9.3.3</t>
  </si>
  <si>
    <t>The identified protection measures are included in the publicly available management plan.</t>
  </si>
  <si>
    <t>100% avoidance is the prescriptive direction for native values.  The remaining values' protection prescriptions are described in detail in the FMP.  The identified protection measures are included in the publicly available management plan.</t>
  </si>
  <si>
    <t>FMP 10 and 19 detail the prescriptions.</t>
  </si>
  <si>
    <t>9.3.4</t>
  </si>
  <si>
    <t>When a High Conservation Value extends beyond property or forest management unit boundaries under the manager’s responsibilities, or when the maintenance of a conservation value depends on the proximity or connectivity with other HCVFs, the manager coordinates its conservation efforts with those of the neighbouring HCVF landowners/managers.</t>
  </si>
  <si>
    <t>The policy used will be that prior to operations, neighboring landowners will be consulted with information on the value that is either on their property, for which the company will buffer in its operations; or if the value is on land administered by BMFC, information to the landowner and offers to consult on buffering he may choose to do.  Because of the confidential nature of SAR and native values, coordination will be with MNRF, initiated by BMFC.</t>
  </si>
  <si>
    <t>Most values are confidential, and cannot be communicated publicly.   In the case of Block 1687, HCVF values were discerned across the private land boudary, but the general manager is not permitted to notify the adjacent landowner that the confidential value may be present on his property.</t>
  </si>
  <si>
    <t>Annual monitoring shall be conducted to assess the effectiveness of the measures employed to maintain or enhance the applicable conservation attributes.</t>
  </si>
  <si>
    <t>A programme of at least annual monitoring, appropriate to the size and vulnerability of the conservation attributes, is documented is implemented including the effects of manager’s activities in or adjacent to those High Conservation Value Forests, and the effectiveness of the measures employed for their maintenance or restoration.</t>
  </si>
  <si>
    <t>MNR does effectiveness monitoring of values prescriptions.  Monitoring of protected AOC's which were designated HCVF's is standard procedure in harvest block activities, where compliance techs monitor for prescription compliance.  The Stand and Site Guide is reviewed every five years, and may then be updated based on the results of habitat and species population monitoring.</t>
  </si>
  <si>
    <t>Prescriptions are being reviewed in the review of the Stand and Site Guide, and when the review is finalized, any new prescriptions as a result of monitoring, will be required to be used.</t>
  </si>
  <si>
    <t xml:space="preserve">The Stand and Site Guide review is finally started after delays, and is expected to be pushed to completion. This is being reviewed by MNRF with others' input including Bancroft Manager. Compliance Technicians monitor all harvesting operations to ensure that prescriptions relating to Areas of Concern are followed (these are designed by the MNRF and are precautionary in nature, eg. prescribing exclusion zones).  </t>
  </si>
  <si>
    <t>9.4.2</t>
  </si>
  <si>
    <t>9.4.2 When monitoring results indicate increasing risk to a specific conservation attribute, the manager re-evaluates the measures taken to maintain or enhance that attribute, and adjusts the management measures to reverse the trend.</t>
  </si>
  <si>
    <t>The prescription changes reflected in the Stand and Site Guide are implemented in FMP amendments for AOC protection.  New revisions are required to be followed, requiring an amendment to the FMP, and reflected in the FOP for harvest blocks.</t>
  </si>
  <si>
    <t>See 9.4.1</t>
  </si>
  <si>
    <t>The company is given new values polygons every year, or hopefully prior to block layout, by MNRF.  The company then modifies block layout and prescriptions to conserve the newly identified values.  An examination of Block 1685 confirms that new AOC's are created, even if the company receives the information after layout and marking are complete.</t>
  </si>
  <si>
    <t xml:space="preserve">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
BMFC does not use plantations. </t>
  </si>
  <si>
    <t>The management objectives of the plantation, including natural forest conservation and restoration objectives, shall be explicitly stated in the management plan, and clearly demonstrated in the implementation of the plan.</t>
  </si>
  <si>
    <t>10.1.1</t>
  </si>
  <si>
    <t>Natural forest conservation and restoration are explicitly included within the objectives of plantation management.</t>
  </si>
  <si>
    <t>10.1.2</t>
  </si>
  <si>
    <t>Strategies and procedures for achieving these objectives are effectively implemented.</t>
  </si>
  <si>
    <t>10.2a</t>
  </si>
  <si>
    <t>The design and layout of plantations should promote the protection, restoration and conservation of natural forests, and not increase pressures on natural forests.</t>
  </si>
  <si>
    <t>10.2.1</t>
  </si>
  <si>
    <t>Plantation management is designed to maintain or enhance characteristics of adjacent natural forest</t>
  </si>
  <si>
    <t>The company does not use plantations, so this principle is not applicable.</t>
  </si>
  <si>
    <t>10.2b</t>
  </si>
  <si>
    <t>Wildlife corridors, streamside zones and a mosaic of stands of different ages and rotation periods, shall be used in the layout of the plantation, consistent with the scale of the operation.</t>
  </si>
  <si>
    <t>10.2.2</t>
  </si>
  <si>
    <t>There are documented policies and procedures which ensure that:
- a mosaic of stand ages and rotations are creayed and maintained;
- wildlife corridors are provided;
- where there are corridors of natural vegetation by streamsides or in gullies these are protected from planting and harvesting operations, and developed into streamside reserved areas;
(see 6.2 and 6.3 for other norms)</t>
  </si>
  <si>
    <t>10.2c</t>
  </si>
  <si>
    <t>The scale and layout of plantation blocks shall be consistent with the patterns of forest stands found within the natural landscape.</t>
  </si>
  <si>
    <t>10.2.3</t>
  </si>
  <si>
    <t>Both general siting and internal design of plantations are in harmony with the landscape of the area.</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</si>
  <si>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</si>
  <si>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10.3.1</t>
  </si>
  <si>
    <t>Management planning includes evaluation of economic, ecological and social stability.</t>
  </si>
  <si>
    <t>10.3.2</t>
  </si>
  <si>
    <t xml:space="preserve">Management promotes diversity of plantation size and distribution in the landscape. </t>
  </si>
  <si>
    <t>10.3.3</t>
  </si>
  <si>
    <t>Management makes provision for the use of a variety of tree species and provenances or other plants.</t>
  </si>
  <si>
    <t>10.3.4</t>
  </si>
  <si>
    <t>Management makes provision for age and structural diversity of plantation in the landscape.</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</si>
  <si>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</si>
  <si>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10.4.1</t>
  </si>
  <si>
    <t>There is a clear justification for the choice of  species and genotypes chosen for the plantation, which takes into account the objectives of the plantation, and the climate, geology and soils at the planting sites.</t>
  </si>
  <si>
    <t>10.4.2</t>
  </si>
  <si>
    <t>Where an exotic species has been selected this choice must be explicitly justified.  The best alternative native species must have been identified, and reasons be given for its rejection.</t>
  </si>
  <si>
    <t>10.4.3</t>
  </si>
  <si>
    <t xml:space="preserve">Before any exotic species is planted an assessment must have been carried out as to the risk that it will become invasive in the surrounding area. </t>
  </si>
  <si>
    <t>10.4.4</t>
  </si>
  <si>
    <t>Invasive exotics are not planted.
See 8.2b for monitoring norms</t>
  </si>
  <si>
    <t xml:space="preserve">A proportion of the overall forest management area, appropriate to the scale of the plantation and to be determined in regional standards, shall be managed so as to restore the site to a natural forest cover. </t>
  </si>
  <si>
    <t>10.5.1</t>
  </si>
  <si>
    <t>Consistent with Criterion 6.2b, at least 10% of the area of the plantation must be managed to enhance its natural characteristics and with biodiversity as a major objective.</t>
  </si>
  <si>
    <t>10.5.2</t>
  </si>
  <si>
    <t>Consistent with Criterion 6.2b, at least 5% of the area of the plantation must be managed to restore the area ultimately to a natural forest cover.</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</si>
  <si>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</si>
  <si>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10.6.1</t>
  </si>
  <si>
    <t>Means to protect soils are explicitly detailed in management plans or supporting documents</t>
  </si>
  <si>
    <t>10.6.2</t>
  </si>
  <si>
    <t>Plans and procedures for reforestation after harvesting are designed to minimise exposure of bare soil, and to ensure that trees are re-established as rapidly as possible.</t>
  </si>
  <si>
    <t>10.6.3</t>
  </si>
  <si>
    <t>There is no evidence of site degradation in the field.</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</si>
  <si>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</si>
  <si>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10.7.1</t>
  </si>
  <si>
    <t>There is a documented integrated pest management strategy. (see 6.6a, b and c for further norms related to chemical use)</t>
  </si>
  <si>
    <t>10.7.2</t>
  </si>
  <si>
    <t>The need for fire management and control has been evaluated and is documented (see 7.1f).</t>
  </si>
  <si>
    <t>10.7.3</t>
  </si>
  <si>
    <t>Measures are taken to control or eradicate exotic invasive plants.</t>
  </si>
  <si>
    <t>10.7.4</t>
  </si>
  <si>
    <t>There is a strategy to minimise use of chemical pesticides and fertilisers in plantations and nurseries.</t>
  </si>
  <si>
    <t>10.7.5</t>
  </si>
  <si>
    <t xml:space="preserve">10.7.5 The risk of damage to plantations by wind, fire, pests, and disease should be minimized through careful management, which includes:
a. Robust and well researched planting design and restoration plans;
b. Management for a diverse forest in terms of age/height, species, structure, and genetics; and
c. Careful implementation of silvicultural operations, with appropriate precautionary measures taken on sensitive sites.
</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</si>
  <si>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</si>
  <si>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</si>
  <si>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There is no large scale planting of species that have not been shown to be appropriate to the site on the basis of local trials or experience.</t>
  </si>
  <si>
    <t>10.8.2</t>
  </si>
  <si>
    <t>Plantations are not established on sites of important or sensitive ecosystems; areas of high or unique biological diversity; planned conservation or protection areas or where there are possible adverse effects on an important water catchment area.</t>
  </si>
  <si>
    <t>10.8.3</t>
  </si>
  <si>
    <t>All new plantations or new plantings greater than 5 000 ha are subject to a formal environmental and social impact assessment. (See Criterion 4.4 for related norms)</t>
  </si>
  <si>
    <t>10.8.4</t>
  </si>
  <si>
    <r>
      <t xml:space="preserve">10.8.4  </t>
    </r>
    <r>
      <rPr>
        <b/>
        <sz val="10"/>
        <rFont val="Cambria"/>
        <family val="1"/>
        <charset val="238"/>
      </rPr>
      <t>Plantation monitoring includes regular assessment of potential on-site and off-site ecological and social and economic impacts (e.g., natural regeneration, invasiveness of exotic species, effects on water resources and soil fertility, and impacts on local welfare and social well-being), consistent with the monitoring requirements described in Principle 8</t>
    </r>
  </si>
  <si>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</si>
  <si>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10.9.1</t>
  </si>
  <si>
    <t>The plantation is not established on land converted from natural forest after November 1st 1994 (but see 6.10 and 10.9), unless there is clear evidence that the current owner(s) and manager(s) were not directly or indirectly responsible for the conversion.</t>
  </si>
  <si>
    <t>SECTION 11: FSC TRADEMARK USE 
FSC-STD-40-201 FSC On product labelling requirements
FSC-STD-50-201 FSC requirements for the promotional use of the FSC trademarks</t>
  </si>
  <si>
    <t>On product trademark use</t>
  </si>
  <si>
    <t>11.1.1</t>
  </si>
  <si>
    <t>Have all on product trademark designs been approved by Woodmark? 
List the on-product label approvals by product group e.g. label for use as log tag approved 5.5.09</t>
  </si>
  <si>
    <t>The current BOL was approved April 8, 2013</t>
  </si>
  <si>
    <t>Promotional trademark use</t>
  </si>
  <si>
    <t>11.1.2</t>
  </si>
  <si>
    <t>Have all promotional trademark designs been approved by Woodmark? 
List the promotional trademark approvals e.g. website approved 15.4.09, invoice template approved 4.2.09</t>
  </si>
  <si>
    <t>Website use was approved Dec 20, 2012.  Approval of the company letterhead was Dec 21, 2012.  The company brochure was approved April 11, 2013.  A promotional letter was approved Sept 1, 2016.  A calendar was approved Aug 15, 2017.  A fact sheet was approved Aug 18, 2017.</t>
  </si>
  <si>
    <r>
      <t xml:space="preserve">Soil Association Generic Checklist for </t>
    </r>
    <r>
      <rPr>
        <b/>
        <sz val="12"/>
        <color theme="3"/>
        <rFont val="Cambria"/>
        <family val="1"/>
        <scheme val="major"/>
      </rPr>
      <t>National Forest Stewardship Standards  (NFSS)/ Interim National Standard (INS)</t>
    </r>
    <r>
      <rPr>
        <b/>
        <sz val="12"/>
        <rFont val="Cambria"/>
        <family val="1"/>
        <scheme val="major"/>
      </rPr>
      <t xml:space="preserve"> based on FSC-STD-01-001 V5-2 EN
ST-FM-006-02  April  2019                               FSC</t>
    </r>
    <r>
      <rPr>
        <b/>
        <vertAlign val="superscript"/>
        <sz val="12"/>
        <rFont val="Cambria"/>
        <family val="1"/>
        <scheme val="major"/>
      </rPr>
      <t>®</t>
    </r>
    <r>
      <rPr>
        <b/>
        <sz val="12"/>
        <rFont val="Cambria"/>
        <family val="1"/>
        <scheme val="major"/>
      </rPr>
      <t xml:space="preserve"> Licence Code A000525
</t>
    </r>
  </si>
  <si>
    <r>
      <t xml:space="preserve">** Where translation NOT required - please hide/delete columns H-L **
** Where translation IS required please translate tables below and replace this cell with translated name of standard as on the English version </t>
    </r>
    <r>
      <rPr>
        <u/>
        <sz val="11"/>
        <rFont val="Cambria"/>
        <family val="1"/>
        <scheme val="major"/>
      </rPr>
      <t>OR</t>
    </r>
    <r>
      <rPr>
        <sz val="11"/>
        <rFont val="Cambria"/>
        <family val="1"/>
        <scheme val="major"/>
      </rPr>
      <t xml:space="preserve"> translate line by line below the English language in column C  and delete/hide rows H-L** 
</t>
    </r>
  </si>
  <si>
    <r>
      <rPr>
        <b/>
        <sz val="10"/>
        <color theme="3"/>
        <rFont val="Cambria"/>
        <family val="1"/>
        <scheme val="major"/>
      </rPr>
      <t xml:space="preserve">NFSS/INS </t>
    </r>
    <r>
      <rPr>
        <b/>
        <sz val="10"/>
        <rFont val="Cambria"/>
        <family val="1"/>
        <scheme val="major"/>
      </rPr>
      <t>title:</t>
    </r>
  </si>
  <si>
    <r>
      <rPr>
        <b/>
        <sz val="10"/>
        <color theme="3"/>
        <rFont val="Cambria"/>
        <family val="1"/>
        <scheme val="major"/>
      </rPr>
      <t>NFSS/INS</t>
    </r>
    <r>
      <rPr>
        <b/>
        <sz val="10"/>
        <rFont val="Cambria"/>
        <family val="1"/>
        <scheme val="major"/>
      </rPr>
      <t xml:space="preserve"> title:</t>
    </r>
  </si>
  <si>
    <t>FSC National Forest Stewardship Standard of
Canada</t>
  </si>
  <si>
    <t>Document reference code:</t>
  </si>
  <si>
    <t>FSC-STD-CAN-01-2018 EN</t>
  </si>
  <si>
    <t>Geographical scope:</t>
  </si>
  <si>
    <t>Forest scope:</t>
  </si>
  <si>
    <t>All forest types, except small-scale forests*,
low intensity forests* and community forests*.</t>
  </si>
  <si>
    <t>Effective date:</t>
  </si>
  <si>
    <t>01.01.2020</t>
  </si>
  <si>
    <t>Date checklist created:</t>
  </si>
  <si>
    <t>Summary for each FSC® Principle</t>
  </si>
  <si>
    <t>CAR #</t>
  </si>
  <si>
    <t>Summary for each FSC Principle</t>
  </si>
  <si>
    <r>
      <t xml:space="preserve">FSC PRINCIPLE #1: COMPLIANCE WITH LAWS 
</t>
    </r>
    <r>
      <rPr>
        <sz val="10"/>
        <rFont val="Cambria"/>
        <family val="1"/>
        <scheme val="major"/>
      </rPr>
      <t>The Organization* shall* comply with all applicable laws, regulations and nationally-ratified international treaties, conventions and agreements.</t>
    </r>
  </si>
  <si>
    <r>
      <t xml:space="preserve">FSC PRINCIPLE #2: WORKERS' RIGHTS AND EMPLOYMENT CONDITIONS
</t>
    </r>
    <r>
      <rPr>
        <sz val="10"/>
        <rFont val="Cambria"/>
        <family val="1"/>
        <scheme val="major"/>
      </rPr>
      <t>The Organization* shall* maintain and/or enhance the social and economic wellbeing of workers.</t>
    </r>
  </si>
  <si>
    <r>
      <t xml:space="preserve">FSC PRINCIPLE #3: INDIGENOUS PEOPLES' RIGHTS
</t>
    </r>
    <r>
      <rPr>
        <sz val="10"/>
        <rFont val="Cambria"/>
        <family val="1"/>
        <scheme val="major"/>
      </rPr>
      <t xml:space="preserve">The Organization* shall identify and uphold* indigenous peoples’*legal* and customary rights* of ownership, use and management of land, territories and resources affected by management activities. </t>
    </r>
  </si>
  <si>
    <r>
      <t xml:space="preserve">FSC PRINCIPLE #4: COMMUNITY RELATIONS
</t>
    </r>
    <r>
      <rPr>
        <sz val="10"/>
        <rFont val="Cambria"/>
        <family val="1"/>
        <scheme val="major"/>
      </rPr>
      <t>The Organization* shall* contribute to maintaining or enhancing the social and economic wellbeing of local communities*.</t>
    </r>
  </si>
  <si>
    <r>
      <t xml:space="preserve">FSC PRINCIPLE #5: BENEFITS FROM THE FOREST
</t>
    </r>
    <r>
      <rPr>
        <sz val="10"/>
        <rFont val="Cambria"/>
        <family val="1"/>
        <scheme val="major"/>
      </rPr>
      <t>The Organization* shall efficiently manage the range of multiple products and services of the Management Unit* to maintain or enhance long term economic viability* and the range of social and environmental benefits.</t>
    </r>
  </si>
  <si>
    <r>
      <t xml:space="preserve">FSC PRINCIPLE #6: ENVIRONMENTAL VALUES AND IMPACTS
</t>
    </r>
    <r>
      <rPr>
        <sz val="10"/>
        <rFont val="Cambria"/>
        <family val="1"/>
        <scheme val="major"/>
      </rPr>
      <t>The Organization* shall* maintain, conserve and/or restore ecosystem services* and environmental values* of the Management Unit*, and shall* avoid, repair or mitigate negative environmental impacts.</t>
    </r>
  </si>
  <si>
    <r>
      <t xml:space="preserve">FSC PRINCIPLE #7: MANAGEMENT PLANNING
</t>
    </r>
    <r>
      <rPr>
        <sz val="10"/>
        <rFont val="Cambria"/>
        <family val="1"/>
        <scheme val="major"/>
      </rPr>
      <t>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</si>
  <si>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r>
      <t xml:space="preserve">FSC PRINCIPLE #8: MONITORING AND ASSESSMENT
</t>
    </r>
    <r>
      <rPr>
        <sz val="10"/>
        <rFont val="Cambria"/>
        <family val="1"/>
        <scheme val="major"/>
      </rPr>
      <t>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</si>
  <si>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r>
      <t xml:space="preserve">FSC PRINCIPLE #9: HIGH CONSERVATION VALUES
</t>
    </r>
    <r>
      <rPr>
        <sz val="10"/>
        <rFont val="Cambria"/>
        <family val="1"/>
        <scheme val="major"/>
      </rPr>
      <t>The Organization* shall* maintain and/or enhance the High Conservation Values* in the Management Unit* through applying the precautionary approach*</t>
    </r>
  </si>
  <si>
    <r>
      <t xml:space="preserve">FSC PRINCIPLE #10: IMPLEMENTATION OF MANAGEMENT ACTIVITIES
</t>
    </r>
    <r>
      <rPr>
        <sz val="10"/>
        <rFont val="Cambria"/>
        <family val="1"/>
        <scheme val="major"/>
      </rPr>
      <t xml:space="preserve">Management activities conducted by or for The Organization* for the Management Unit* shall* be selected and implemented consistent with The Organization*’s economic, environmental and social policies and objectives* and in compliance with the Principles and Criteria collectively. </t>
    </r>
  </si>
  <si>
    <t>Audit</t>
  </si>
  <si>
    <r>
      <t xml:space="preserve">Criteria/Indicator </t>
    </r>
    <r>
      <rPr>
        <i/>
        <sz val="10"/>
        <rFont val="Cambria"/>
        <family val="1"/>
        <scheme val="major"/>
      </rPr>
      <t xml:space="preserve">followed by Verifier in italics 
</t>
    </r>
    <r>
      <rPr>
        <i/>
        <sz val="10"/>
        <color theme="3"/>
        <rFont val="Cambria"/>
        <family val="1"/>
        <scheme val="major"/>
      </rPr>
      <t xml:space="preserve">Note to checklist drafter: Insert new rows under each indicator for the NFSS/INS verifiers. </t>
    </r>
  </si>
  <si>
    <t>Criteria/Indicator</t>
  </si>
  <si>
    <t xml:space="preserve">SECTION A: FSC TRADEMARK USE 
</t>
  </si>
  <si>
    <t>FSC-STD-50-001 Requirements for use of the FSC trademarks by certificate holders</t>
  </si>
  <si>
    <t xml:space="preserve">A1. Have all on product trademark designs been approved by Soil Association Certification? 
</t>
  </si>
  <si>
    <t>Logo log records all proposed uses of the FSC Trademarks which have been submitted and records whether or not they were approved</t>
  </si>
  <si>
    <t>√</t>
  </si>
  <si>
    <t xml:space="preserve">A2. Have all promotional trademark designs been approved by Soil Association Certification? 
</t>
  </si>
  <si>
    <t>A brochure, calendar, website, and letterhead have been granted trademark approval from SA.</t>
  </si>
  <si>
    <r>
      <rPr>
        <b/>
        <sz val="12"/>
        <rFont val="Cambria"/>
        <family val="1"/>
        <scheme val="major"/>
      </rPr>
      <t>Principle 1: Compliance with Laws</t>
    </r>
    <r>
      <rPr>
        <b/>
        <sz val="10"/>
        <rFont val="Cambria"/>
        <family val="1"/>
        <scheme val="major"/>
      </rPr>
      <t xml:space="preserve">
The Organization* shall comply with all applicable laws*, regulations and nationally- ratified* international treaties, conventions and agreements.</t>
    </r>
  </si>
  <si>
    <t xml:space="preserve">The Organization* shall be a legally defined entity with clear, documented and unchallenged legal registration*, with written authorization from the legally competent* authority for specific activities.
</t>
  </si>
  <si>
    <t xml:space="preserve">1.1.1 Legal registration* to carry out all activities within the scope of the certificate granted by a legally competent* authority is documented.
</t>
  </si>
  <si>
    <t xml:space="preserve">1.1.1 
</t>
  </si>
  <si>
    <t>The Organization* shall demonstrate that the legal status* of the Management Unit*, including tenure* and use rights*, and its boundaries, are clearly defined.</t>
  </si>
  <si>
    <t>1.2.1 Legal* tenure* to manage and use resources within the scope of the certificate granted by a legally competent* authority is documented.</t>
  </si>
  <si>
    <t>1.2.2	The boundaries of all Management Units* within the scope of the certificate are clearly marked or documented and shown on maps.</t>
  </si>
  <si>
    <t xml:space="preserve">1.1.3 </t>
  </si>
  <si>
    <t>The Organization* shall have legal* rights to operate in the Management Unit*, which fit the legal status* of The Organization and of the Management Unit, and shall comply with the associated legal obligations in applicable national and local laws* and regulations and administrative requirements. The legal rights shall provide for harvest of products and/or supply of ecosystem services* from within the Management Unit. The Organization shall pay the legally prescribed charges associated with such rights and obligations.</t>
  </si>
  <si>
    <t>1.3.1	Forest management activities* in the Management Unit*, planned and ongoing, are carried out in compliance with:
1.	Applicable laws* and regulations;
2.	Administrative requirements;
3.	Legal* rights; and
4.	Customary rights* of Indigenous Peoples*.</t>
  </si>
  <si>
    <t xml:space="preserve">1.2.1 </t>
  </si>
  <si>
    <t>1.3.2	Payment is made in a timely manner* of all applicable legally prescribed charges connected with forest management.</t>
  </si>
  <si>
    <t xml:space="preserve">1.2.2 </t>
  </si>
  <si>
    <t>The Organization* shall develop and implement measures, and/or shall engage with regulatory agencies, to systematically protect the Management Unit* from unauthorized or illegal resource use, settlement and other illegal activities.</t>
  </si>
  <si>
    <t>1.4.1	 Within the scope of The Organization’s* authority, measures are implemented to identify, prevent and control unauthorized or illegal harvesting, hunting, fishing, trapping, collecting, settlement and other unauthorized activities.</t>
  </si>
  <si>
    <t>This is an MNRF responsibility.</t>
  </si>
  <si>
    <t>1.4.2	Where protection is the legal* responsibility of regulatory bodies, a system is implemented to work with these regulatory bodies to identify, report, discourage, control and address unauthorized or illegal activities.</t>
  </si>
  <si>
    <t xml:space="preserve">1.3.1 </t>
  </si>
  <si>
    <t>BMFC employees are encouraged to report any illegal activities that are observed on the forest.</t>
  </si>
  <si>
    <t>The Organization* shall comply with the applicable national laws*, local laws*, ratified* international conventions and obligatory codes of practice*, relating to the transportation and trade of forest products within and from the Management Unit*, and/or up to the point of first sale.</t>
  </si>
  <si>
    <t>1.5.1  Compliance with relevant national laws*, local laws* and ratified* international conventions relating to the transportation and trade of forest products, including CITES species, up to the point of first sale is demonstrated, including through possession of certificates for harvest and trade.</t>
  </si>
  <si>
    <t>The Organization* shall identify, prevent and resolve disputes over issues of statutory or customary law*, which can be settled out of court in a timely manner, through engagement* with affected stakeholders*.</t>
  </si>
  <si>
    <t>1.6.1	A system is in place whereby complaints* can be made known to The Organization*
related to applicable laws* or customary law*.</t>
  </si>
  <si>
    <t xml:space="preserve">1.3.3 </t>
  </si>
  <si>
    <t>The manager has an email folder for complaints and their resolution process,  Auditor confirmed that the folder was comprehensive through the share screen function on zoom.</t>
  </si>
  <si>
    <t>1.6.2	 A publicly available* dispute resolution process that can be adapted through culturally appropriate* engagement* is in place, including mechanisms to address disputes of substantial magnitude* that include provisions for ceasing operations.</t>
  </si>
  <si>
    <t xml:space="preserve">1.4.1  </t>
  </si>
  <si>
    <t>The FMP Issue Resolution Procedure is the mechanism for resolving grievances, found in the Forest Management Planning Manual.  Refer to Part A, Sec 2.4, Issue Resolution and Requests for an Indivdual Environmental Assessment.</t>
  </si>
  <si>
    <t>1.6.3  Complaints* are responded to in a timely manner*. Complaints* that are not resolved are elevated to disputes* and are being addressed via a dispute resolution process</t>
  </si>
  <si>
    <t xml:space="preserve">All of the complaints were acknowledged within three days, most within a day.  The company has elevated the complaint about harvesting Block 1711 to a dispute.  </t>
  </si>
  <si>
    <t>1.6.4  An up-to-date record of complaints* and disputes* is maintained and includes:
1.	Steps taken to resolve complaints* and disputes*;
2.	Outcomes of all complaints* and dispute resolution processes; and
3.	Unresolved disputes*, the reasons they are not resolved, and how they will be resolved.</t>
  </si>
  <si>
    <t xml:space="preserve">1.5.1 </t>
  </si>
  <si>
    <t xml:space="preserve">Subsequent emails revealed the steps taken to resolve the complaints, and the outcomes, which were normally confirmed by no further correspondence from the complainant.  One dispute with interested stakeholders is unresolved, but the record the general manager has retained is comprehensive and transparent.  </t>
  </si>
  <si>
    <t>1.6.5	The dispute resolution process as established in Indicator 1.6.2 is implemented, following the provisions for ceasing of operations for disputes of substantial magnitude*.</t>
  </si>
  <si>
    <t xml:space="preserve">1.5.2 </t>
  </si>
  <si>
    <t>There was only one affected stakeholder in the early stages of the dispute, the Curve Lake First Nation.  After a consultation with her, the manager stated that the Curve Lake rep verbally expressed that she had no further concerns over management actions.  Auditor sought confirmation from the FN rep and from the Chief of the Curve Lake First Nation, and received no response from either.</t>
  </si>
  <si>
    <t>The Organization* shall publicize a commitment not to offer or receive bribes in money or any other form of corruption, and shall comply with anti-corruption legislation where this exists. In the absence of anti-corruption legislation, The Organization shall implement other anti-corruption measures proportionate to the scale* and intensity* of management activities and the risk* of corruption.</t>
  </si>
  <si>
    <t>1.7.1	A policy is implemented that:
1.	Includes a commitment not to offer or receive bribes of any description;
2.	Meets or exceeds related legislation; and
3.	Is publicly available* at no cost.</t>
  </si>
  <si>
    <t xml:space="preserve">1.5.3  </t>
  </si>
  <si>
    <t>1.7.2   Bribery, coercion and other acts of corruption do not occur.</t>
  </si>
  <si>
    <t xml:space="preserve">1.6.1  </t>
  </si>
  <si>
    <t>1.7.3	Corrective measures are implemented if corruption does occur.</t>
  </si>
  <si>
    <t xml:space="preserve">1.6.2 </t>
  </si>
  <si>
    <t>The Organization* shall demonstrate a long-term commitment to adhere to the FSC Principles* and Criteria* in the Management Unit*, and to related FSC Policies and Standards. A statement of this commitment shall be contained in a publicly available* document made freely available.</t>
  </si>
  <si>
    <t>1.8.1 A publicly available* written policy, endorsed by an individual with authority to implement the policy, demonstrates a long-term commitment to forest management practices consistent with FSC Principles* and Criteria* and related Policies and Standards.</t>
  </si>
  <si>
    <t xml:space="preserve">1.7.1  </t>
  </si>
  <si>
    <r>
      <rPr>
        <b/>
        <sz val="12"/>
        <rFont val="Cambria"/>
        <family val="1"/>
        <scheme val="major"/>
      </rPr>
      <t>Principle 2: Workers Rights and Employment Conditions</t>
    </r>
    <r>
      <rPr>
        <b/>
        <sz val="10"/>
        <rFont val="Cambria"/>
        <family val="1"/>
        <scheme val="major"/>
      </rPr>
      <t xml:space="preserve">
The Organization* shall maintain or enhance the social and economic wellbeing of workers*.</t>
    </r>
  </si>
  <si>
    <t>The Organization* shall uphold* the principles and rights at work as defined in the ILO Declaration on Fundamental Principles and Rights at Work (1998) based on the eight ILO Core Labour Conventions.</t>
  </si>
  <si>
    <t xml:space="preserve">2.1.1	Employment practices and conditions for workers* demonstrate conformity with federal and provincial labour laws and with the principles and rights of workers* addressed in the ILO Core Labour Conventions.  </t>
  </si>
  <si>
    <t xml:space="preserve">1.7.2 </t>
  </si>
  <si>
    <t>There are no known violations of labor laws.  Several MOL compliance reports on contractor operations indicating no violations were submitted to the auditor.  The auditor chose two logging contractors randomly to interview by phone.  There was no indication of non-conformity with labour laws or the rights of workers.</t>
  </si>
  <si>
    <t>2.1.2	Workers* are able to establish or join labour organizations of their own choosing, subject only to the rules of the labour organization concerned.</t>
  </si>
  <si>
    <t>The auditor spoke with two equipment operators by phone, who both acknowledged that they would not be prohibited from joining a labour organization by their employer.</t>
  </si>
  <si>
    <t xml:space="preserve">1.8.1  </t>
  </si>
  <si>
    <t>2.1.3	Collective bargaining agreements are implemented where they exist.</t>
  </si>
  <si>
    <t>No collective bargaining agreements in the forest industry were known by workers to exist in the Bancroft area.</t>
  </si>
  <si>
    <t xml:space="preserve">1.8.2 </t>
  </si>
  <si>
    <t>The Organization* shall promote gender equality* in employment practices, training opportunities, awarding of contracts, processes of engagement* and management activities.</t>
  </si>
  <si>
    <t>2.2.1	Systems are implemented that promote gender equality* and prevent gender discrimination in employment practices, training opportunities, awarding of contracts, processes of engagement* and management activities*.</t>
  </si>
  <si>
    <t>The company has a comprehensive gender equality policy that has been distributed to the company shareholder operations for adoption should they not have developed one on their own.  The company is 62% female, with a female general manager, suggesting that a gender bias is not a factor in hiring.</t>
  </si>
  <si>
    <t xml:space="preserve">2.1.1  </t>
  </si>
  <si>
    <t>2.2.2	Job opportunities are open to both women and men under the same conditions.</t>
  </si>
  <si>
    <t>The company anti-discrimination policy confirms this.</t>
  </si>
  <si>
    <t>2.2.3	With consideration for worker* experience, performance, and working conditions, women and men are paid equally using a direct and secure method of payment.</t>
  </si>
  <si>
    <t xml:space="preserve">The lowest paid person on the company staff was paid $20/hr, and was male.  The highest paid employee is a female.  Gender discrimination does not appear to be a factor.  </t>
  </si>
  <si>
    <t>2.2.4	Maternity and paternity leave is available for no less than a six-week period after childbirth, and there is no penalty for taking it.</t>
  </si>
  <si>
    <t xml:space="preserve">2.1.3 </t>
  </si>
  <si>
    <t>The company policy is to permit leave up to 12 months.  55% of the employee's salary is paid by employment insurance.  The company contributes another 20% for the employee currently taking a 12-month maternity leave, verified by the auditor examination of the payroll record.  Two equipment operators of logging companies said that they would be permitted to take paternity leave by their employers.</t>
  </si>
  <si>
    <t>2.2.5	Women and men are encouraged and supported to actively participate in all levels of employment and decision-making.</t>
  </si>
  <si>
    <t xml:space="preserve">2.2.1  </t>
  </si>
  <si>
    <t>The company staffing demonstrates that this is valid.</t>
  </si>
  <si>
    <t>2.2.6	Confidential and effective mechanisms exist for reporting and eliminating cases of sexual harassment and discrimination based on gender, marital status, parenthood or sexual orientation.</t>
  </si>
  <si>
    <t xml:space="preserve">2.2.2  </t>
  </si>
  <si>
    <t>The responsibility is on the employee to come to the general manager with the complaint, as outlined in the ANTI-DISCRIMINATION, VIOLENCE AND HARASSMENT POLICY.  If the general manager is the alleged perpetrator, the chairman of the board of directors would be the responsible party to report to.</t>
  </si>
  <si>
    <t>The Organization* shall implement health and safety practices to protect workers* from occupational safety and health hazards. These practices shall, proportionate to scale, intensity and risk* of management activities, meet or exceed the recommendations of the ILO Code of Practice on Safety and Health in Forestry Work.</t>
  </si>
  <si>
    <t>2.3.1	Compliance with relevant occupational health and safety regulations as specified in Annex A is demonstrated.</t>
  </si>
  <si>
    <t xml:space="preserve">2.2.3  </t>
  </si>
  <si>
    <t>Each operator is required to sign a "Health and Safety Expectations for operating on the Bancroft Minden Forest" document at the beginning of each operation season, subject to a check by the company compliance officer as part of the start-up each operation season.  The agreement includes all occupational health and safety regulations copied from and specified in Annex A.  Auditor verified filled out safety checklists for several randomly chosen operators.  Several MOL inspection reports were sent to the auditor by the company, all compliant.  Logging contractor B sent his latest MOL inspection, compliance verified, upon request of the auditor.</t>
  </si>
  <si>
    <t>2.3.2	A worker* health &amp; safety program for all workers that meets the requirements of Annex C is developed, implemented and reviewed periodically.</t>
  </si>
  <si>
    <t xml:space="preserve">2.3.1 </t>
  </si>
  <si>
    <t>This is required in the "Health and Safety Expectations for operating on the Bancroft Minden Forest" document.  The checklists are checked at the beginning of every operating season by compliance techs with the company.  Logging contractor A, whose safety checklist had been copied to the auditor by BMFC, stated that the foreman carried a binder with safe SOP's in his vehicle.  The company conducts monthly safety meetings, and two thirds of the crew carry current first aid cards.  Logging contractor B stated that half of his crew is first aid-trained, and all carry communications (cell phones) in their machines .</t>
  </si>
  <si>
    <t>2.3.3.	Records are kept on health and safety practices including accident rates, a description of accidents and their causes, and lost time due to accidents.</t>
  </si>
  <si>
    <t xml:space="preserve">2.3.2 </t>
  </si>
  <si>
    <t>Logging contractors A and B both keep accident records.  Both had no accidents in the last year.</t>
  </si>
  <si>
    <t>2.3.4.	The average frequency and severity of accidents over time are comparable to, or lower than, national or provincial forest workers* averages, where those exist. If statistics on forest workers* averages do not exist, the average frequency and severity of accidents over time remain low or are declining.</t>
  </si>
  <si>
    <t xml:space="preserve">2.3.3  </t>
  </si>
  <si>
    <t>The Ontario loggers injury rate was 5.25% for 2019.  The two logging contractors interviewed had a 0% rate for the last year.</t>
  </si>
  <si>
    <t>The Organization* shall pay wages that meet or exceed minimum forest industry standards or other recognized forest industry wage agreements or living wages*, where these are higher than the legal minimum wages. When none of these exist, The Organization shall through engagement* with workers* develop mechanisms for determining living wages.</t>
  </si>
  <si>
    <t>2.4.1	Remuneration, including wages and benefits (such as health and retirement provisions), for workers* is comparable to or exceeds prevailing regional standards in the industry.</t>
  </si>
  <si>
    <t xml:space="preserve">2.4.1 </t>
  </si>
  <si>
    <t>A board member who sits on boards of three SFL's, all FSC certified, responded to a query by the general manager that BMFC pays the highest salaries in relation to the other two.  In comparison with other SFL's in the southern part of Ontario, the general manager stated that her offer with BMFC was the highest salary in comparison with her other offers.  In addition to salary, the company matches the employee's 6% contribution to the retirement fund.</t>
  </si>
  <si>
    <t>2.4.2	Wages, salaries and contracts are paid on time.</t>
  </si>
  <si>
    <t xml:space="preserve">2.4.2 </t>
  </si>
  <si>
    <t>The payroll is deposited bi-weekly.  The employees are paid by an electronic fund transfer program automatically on the due date.  For contractors, the contract specifies payment after 30 days.  Auditor verified by examination of the financial record.</t>
  </si>
  <si>
    <t>The Organization* shall demonstrate that workers have job-specific training and supervision to safely and effectively implement the management plan* and all management activities.</t>
  </si>
  <si>
    <t xml:space="preserve">2.5.1	Workers* have job-specific training consistent with Annex B to safely and effectively contribute to the implementation of the management plan* and all management activities*. </t>
  </si>
  <si>
    <t xml:space="preserve">2.5.1 </t>
  </si>
  <si>
    <t>The training record for the company was examined, and training was very specific to employees' needs.</t>
  </si>
  <si>
    <t xml:space="preserve">
2.5.2	Up-to-date training records are kept for workers*.</t>
  </si>
  <si>
    <t>2.5.2</t>
  </si>
  <si>
    <t>The training record for the company was examined, and verified to be up-to-date.</t>
  </si>
  <si>
    <t>The Organization* through engagement* with workers* shall have mechanisms for resolving grievances and for providing fair compensation to workers for loss or damage to property, occupational diseases*, or occupational injuries* sustained while working for The Organization.</t>
  </si>
  <si>
    <t>2.6.1	A system is in place whereby complaints* from workers* can be made known to their employer.</t>
  </si>
  <si>
    <t xml:space="preserve">2.6.1 </t>
  </si>
  <si>
    <t>The company maintains an open-door policy for complaints from employees.  There was no indication employees' complaints were not addressed.</t>
  </si>
  <si>
    <t>2.6.2	A publicly available* dispute resolution process that can be adapted through culturally appropriate* engagement* is in place.</t>
  </si>
  <si>
    <t>2.6.2</t>
  </si>
  <si>
    <t>The company uses the dispute resolution process outlined in the FMPM.</t>
  </si>
  <si>
    <t>2.6.3	Complaints* are responded to in a timely manner*. Complaints* that are not resolved are elevated to disputes* and are being addressed via a dispute resolution process.</t>
  </si>
  <si>
    <r>
      <rPr>
        <b/>
        <sz val="12"/>
        <rFont val="Cambria"/>
        <family val="1"/>
        <scheme val="major"/>
      </rPr>
      <t>Principle 3: Indigenous Peoples’ Rights</t>
    </r>
    <r>
      <rPr>
        <b/>
        <sz val="10"/>
        <rFont val="Cambria"/>
        <family val="1"/>
        <scheme val="major"/>
      </rPr>
      <t xml:space="preserve">
The Organization* shall identify and uphold* Indigenous Peoples’* legal and customary rights* of ownership, use and management of land, territories and resources affected by management activities.</t>
    </r>
  </si>
  <si>
    <t>The Organization* shall identify the Indigenous Peoples* that exist within the Management Unit* or are affected by management activities. The Organization shall then, through engagement* with these Indigenous Peoples, identify their rights of tenure*, their rights of access to and use of forest resources and ecosystem services*, their customary rights* and legal rights and obligations, that apply within the Management Unit. The Organization shall also identify areas where these rights are contested.</t>
  </si>
  <si>
    <t>There were no records of complaints from workers against their employers.</t>
  </si>
  <si>
    <t xml:space="preserve">3.1.1  </t>
  </si>
  <si>
    <t>2.6.4	An up-to-date record of complaints* and disputes* is maintained and includes:
1.	Steps taken to resolve complaints* and disputes*;
2.	Outcomes of all complaints* and disputes resolution processes, including, where applicable, fair compensation* to workers* for loss or damage to property, occupational diseases*, or occupational injuries* sustained while working for The Organization*; and
3.	Unresolved disputes*, the reasons they are not resolved, and how they will be resolved.</t>
  </si>
  <si>
    <t>Refer to Indicator 7.6.6.  No complaints from workers against their employers was recorded.</t>
  </si>
  <si>
    <t xml:space="preserve">3.1.2  </t>
  </si>
  <si>
    <t>2.6.5	Workers* are covered by safety insurance, in accordance with provincial laws and regulations.</t>
  </si>
  <si>
    <t>BMFC has a policy through WSIB.  Auditor verified that coverage is current.  Operators are required by the company to sign the  "Health and Safety Expectations for operating on the Bancroft Minden Forest" document.  This document requires adherence to the Occupational Health and Safety Act and applicable Regulations, which requires workers compensation insurance.</t>
  </si>
  <si>
    <t xml:space="preserve">3.1.3 </t>
  </si>
  <si>
    <t>3.1.1	Indigenous Peoples* that may be affected by management activities* are identified.</t>
  </si>
  <si>
    <t>The Organization* shall recognize and uphold* the legal and customary rights* of Indigenous Peoples* to maintain control over management activities within or related to the Management Unit* to the extent necessary to protect their rights, resources and lands and territories. Delegation by Indigenous Peoples of control over management activities to third parties requires Free, Prior and Informed Consent*.</t>
  </si>
  <si>
    <t xml:space="preserve">3.2.1  </t>
  </si>
  <si>
    <t>3.1.2	Through culturally appropriate* engagement* with the Indigenous Peoples* identified in 3.1.1, the following is documented and/or mapped using best available information*:
1.	Their legal* and/or customary rights* of tenure*;
2.	Their legal* and/or customary* access to, and use rights*, of the forest resources and
ecosystem services*;
3.	Their other legal* and/or customary rights* and responsibilities that may be affected by management activities*;
4.	The evidence supporting these rights and responsibilities; and
5.	Areas where rights are contested between Indigenous Peoples*, governments and/or others.</t>
  </si>
  <si>
    <t xml:space="preserve">3.2.2 </t>
  </si>
  <si>
    <t>3.1.3	When there is disagreement about the legal* and/or customary rights* affected by management activities*, The Organization* attempts, through culturally appropriate* engagement*, to reach agreement on an interim scope of rights to be recognized and upheld*. This process is conducted in good faith*, documented and available at the time of audit.</t>
  </si>
  <si>
    <t xml:space="preserve">3.2.3 </t>
  </si>
  <si>
    <t xml:space="preserve">
3.1.4	Legal* and/or customary rights* that may be impacted by management activities* on specific areas of the Management Unit* are identified, and a summary of the means by which these rights, and contested rights, may be addressed is provided by The Organization*.</t>
  </si>
  <si>
    <t>In the event of delegation of control over management activities, a binding agreement between The Organization* and the Indigenous Peoples* shall be concluded through Free, Prior and Informed Consent*. The agreement shall define its duration, provisions for renegotiation, renewal, termination, economic conditions and other terms and conditions. The agreement shall make provision for monitoring by Indigenous Peoples of The Organization’s compliance with its terms and conditions.</t>
  </si>
  <si>
    <t xml:space="preserve">3.3.1 </t>
  </si>
  <si>
    <t>3.2.1	Prior to management activities* and through a mutually agreed* upon culturally appropriate* engagement* process, it is determined when, where and how Indigenous Peoples* can participate in management planning, both strategic and/or operational, to the extent necessary to protect their rights, resources, lands and territories*.</t>
  </si>
  <si>
    <t>The planning process is outlined in the planning manual, and is comprehensive.  FN communities are given the option to design their own participation process.  There are 13 FN reps, a majority, on the planning team.</t>
  </si>
  <si>
    <t>3.2.2	Culturally appropriate* support for Indigenous Peoples* participation in management planning is provided.</t>
  </si>
  <si>
    <t xml:space="preserve">3.3.3 </t>
  </si>
  <si>
    <t>MNRF pays per diem for FN rep participation on the planning team.   MNRF has offered to set up  and pay for information centers in FN communities upon request.</t>
  </si>
  <si>
    <t xml:space="preserve">
3.2.3	The legal* and/or customary rights* of Indigenous Peoples* affected by management activities* identified in Indicator 3.1.4 are recognized and upheld*.</t>
  </si>
  <si>
    <t>The Organization* shall recognize and uphold* the rights, customs and culture of Indigenous Peoples* as defined in the United Nations Declaration on the Rights of Indigenous Peoples (2007) and ILO Convention 169 (1989).</t>
  </si>
  <si>
    <t>A representative of Algonquins of Ontario is highly complimentary of the willingness of company personnel to afford protection for values on harvest blocks (see A2 Consultation, Stakeholder Ref No. 7).  He is concerned, however, that the method of protection is unspecified exclusion, rather than a formal values submission to MNRF for database inclusion.  The general manager is aware of this shortfall and shared an email chain where she is going to direct her staff to compile a shapefile of all AOO values that have been mapped out together to date for various prescriptions and determine the best method to provide that info to MNRF for their database.  The MNRF GIS specialist is involved now in designing a process and including it in the new FMP.</t>
  </si>
  <si>
    <t>OBS 2020.3</t>
  </si>
  <si>
    <t xml:space="preserve">3.4.1 </t>
  </si>
  <si>
    <t>3.2.4	Where evidence exists that legal* and/or customary rights* of Indigenous Peoples* related to management activities* have been violated, the situation is corrected, if necessary, through culturally appropriate* engagement* and/or through the dispute resolution process as required in Criterion 1.6.</t>
  </si>
  <si>
    <t xml:space="preserve">There have been no complaints from FN communities, nor from MNRF regulators, nor any negative responses about rights violations from FN stakeholders to SA's request for comments.  </t>
  </si>
  <si>
    <t xml:space="preserve">3.4.2 </t>
  </si>
  <si>
    <t>3.2.5	Free, Prior and Informed Consent* is obtained prior to management activities* that affect the rights identified in Indicator 3.1.4 through a process that:
1.	Engages the Indigenous Peoples* in the assessment of the economic, social and
environmental values* of the forest management resource;
2.	Documents an approach to identifying the goals and aspirations of affected rights holders related to management activities*;
3.	Includes a mutually agreed* upon dispute resolution process;
4.	Supports dialogue regarding the rights and responsibilities of Indigenous Peoples* to the resource;
5.	Informs affected Indigenous Peoples* of their right to withhold consent or modify consent to the proposed management activities* to the extent necessary to protect their rights, resources, lands and territories*; and
6.	Supports decision-making by affected Indigenous Peoples* that is free of coercion, manipulation or intimidation.
When Free, Prior and Informed Consent* has not been obtained, The Organization* demonstrates best efforts* to support a culturally appropriate* engagement* process with affected Indigenous Peoples* that is advancing in good faith* with the intent of reaching an agreement based on Free, Prior and Informed Consent*.</t>
  </si>
  <si>
    <t xml:space="preserve">Section 35 of the Constitution Act, federal legislation, requires consultation with First Nations groups.   All FN communities are invited to participate in forest management plan development, which is currently happening.  Terms of Reference for forest management planning are signed by all members of the FMP team.  It should be noted that FN reps on the planning team are not required to give their consent to planning team decisions on provisions, but no planning team FN rep has voiced disagreement to date during the current planning process.  The FN rep from Algonquins of Ontario stated " The SFL has been very proactive in their management of Algonquin Values. I would say that this SFL is more proficient than most in understanding the value of AOO values, and has a higher level ability to identify Algonquin values to be protected due to their past operator training, site visits to blocks with me, and level of interest and sensitivity to such values.  Their foresters are able to identify individual values and record values in the field and will often pre-identify for the AOO  blocks that would have a higher potential for encountering values based on their understanding of historical Indigenous usage landscape and, post-glacial environments and archeological potential, through the review of the AWS.  n particular Block 1611 and 1609 have had FOPs revised to include more “exclusion areas” of various sized polygons to protect some visible values and/or areas of higher archeological potential (not covered by APA AOC). These “exclusion areas” were GPS’s by the SFL in the field while I was present after having been highlighted by myself in a desktop review of the FOP." </t>
  </si>
  <si>
    <t xml:space="preserve">3.4.3 </t>
  </si>
  <si>
    <t>3.3.1	A binding agreement* contains the terms and conditions on which Free Prior and Informed Consent* is reached, based on culturally appropriate* engagement*.</t>
  </si>
  <si>
    <t>The Organization*, through engagement* with Indigenous Peoples*, shall identify sites which are of special cultural, ecological, economic, religious or spiritual significance and for which these Indigenous Peoples hold legal or customary rights*. These sites shall be recognized by The Organization and their management, and/or protection shall be agreed through engagement with these Indigenous Peoples.</t>
  </si>
  <si>
    <t xml:space="preserve">3.5.1 </t>
  </si>
  <si>
    <t>3.3.2	Records of binding agreements* are maintained.</t>
  </si>
  <si>
    <t>3.5.2</t>
  </si>
  <si>
    <t>3.3.3	The binding agreement* defines the duration, provisions for renegotiation, renewal, termination, economic conditions, provisions for monitoring and dispute resolution.</t>
  </si>
  <si>
    <t>The Organization* shall uphold* the right of Indigenous Peoples* to protect and utilize their traditional knowledge and shall compensate Indigenous Peoples for the utilization of such knowledge and their intellectual property*. A binding agreement as per Criterion 3.3 shall be concluded between The Organization and the Indigenous Peoples for such utilization through Free, Prior and Informed Consent* before utilization takes place and shall be consistent with the protection of intellectual property rights.</t>
  </si>
  <si>
    <t xml:space="preserve">3.6.1 </t>
  </si>
  <si>
    <t>3.4.1	There is no evidence that the rights, customs and culture of Indigenous Peoples* as defined in UNDRIP and ILO Convention 169 are violated by The Organization*.</t>
  </si>
  <si>
    <t>There have been no FN complaints, or MNFR-reported non-compliances.</t>
  </si>
  <si>
    <t>3.6.2</t>
  </si>
  <si>
    <t>3.4.2	Where evidence that rights, customs and culture of Indigenous Peoples* as defined in UNDRIP and ILO Convention 169 have been violated by The Organization*, The Organization* documents the situation, including steps to a just and fair redress for the violation of the rights, customs and culture of Indigenous Peoples*, in keeping with the dispute resolution process in Indicator 3.2.5.</t>
  </si>
  <si>
    <r>
      <rPr>
        <b/>
        <sz val="12"/>
        <rFont val="Cambria"/>
        <family val="1"/>
        <scheme val="major"/>
      </rPr>
      <t>Principle 4: Community Relations</t>
    </r>
    <r>
      <rPr>
        <b/>
        <sz val="10"/>
        <rFont val="Cambria"/>
        <family val="1"/>
        <scheme val="major"/>
      </rPr>
      <t xml:space="preserve">
The Organization* shall contribute to maintaining or enhancing the social and economic wellbeing of local communities*.</t>
    </r>
  </si>
  <si>
    <t>The Organization* shall identify the local communities* that exist within the Management Unit* and those that are affected by management activities. The Organization shall then, through engagement* with these local communities*, identify their rights of tenure*, their rights of access to and use of forest resources and ecosystem services*, their customary rights* and legal rights and obligations, that apply within the Management Unit.</t>
  </si>
  <si>
    <t xml:space="preserve">4.1.1 </t>
  </si>
  <si>
    <t xml:space="preserve">
3.5.1	Sites of special cultural, ecological, economic, religious or spiritual significance for which Indigenous Peoples* hold legal* or customary rights* are identified through culturally appropriate* engagement*.</t>
  </si>
  <si>
    <t xml:space="preserve">4.1.2 </t>
  </si>
  <si>
    <t>3.5.2	Agreed upon measures to protect such sites are documented and implemented through culturally appropriate* engagement* with Indigenous Peoples*. When Indigenous Peoples* determine that physical identification of sites in documentation or on maps would threaten the value or protection* of the sites, other means are used.</t>
  </si>
  <si>
    <t xml:space="preserve">4.1.3 </t>
  </si>
  <si>
    <t>3.5.3	Wherever sites of special cultural, ecological, economic, religious or spiritual significance are newly observed or discovered, management activities* in the vicinity cease immediately until protective measures have been agreed to with the Indigenous Peoples*, and as directed by local* and national laws*.</t>
  </si>
  <si>
    <t>The Organization* shall recognize and uphold* the legal and customary rights* of local communities* to maintain control over management activities within or related to the Management Unit* to the extent necessary to protect their rights, resources, lands and territories. Delegation by local communities of control over management activities to third parties requires Free, Prior and Informed Consent*.</t>
  </si>
  <si>
    <t xml:space="preserve">4.2.1 </t>
  </si>
  <si>
    <t>3.6.1	Traditional knowledge* and intellectual property* is protected and is only used when the acknowledged owners of that traditional knowledge* and intellectual property* have provided their Free, Prior and Informed Consent* formalized through a binding agreement*.</t>
  </si>
  <si>
    <t xml:space="preserve">4.2.2 </t>
  </si>
  <si>
    <t>3.6.2	Indigenous Peoples* are compensated according to the binding agreement* reached through Free, Prior and Informed Consent* for the use of traditional knowledge* and intellectual property* for commercial purposes.</t>
  </si>
  <si>
    <t xml:space="preserve">4.2.3 </t>
  </si>
  <si>
    <t>4.1.1	Local communities* that may be affected by forest management activities* are identified.</t>
  </si>
  <si>
    <t>The Organization* shall provide reasonable* opportunities for employment, training and other services to local communities*, contractors and suppliers proportionate to scale and intensity of its management activities.</t>
  </si>
  <si>
    <t xml:space="preserve">4.3.1  </t>
  </si>
  <si>
    <t xml:space="preserve">
4.1.2	Through culturally appropriate* engagement* with the local communities* identified in Indicator 4.1.1, the following are documented and/or mapped:
1.	Legal* and customary rights*;
2.	A summary of means by which these rights identified in 4.1.2.1 may be addressed is provided by The Organization*;
3.	The interests of local communities* related to forest management activities* in the
Management Unit*;
4.	The benefits, goods and/or services from the Management Unit* used by local communities*;
5.	Areas where there are conflicts affecting or related to The Organization’s* activities. The conflict may be between local communities*, governments, Indigenous Peoples* and/or others.</t>
  </si>
  <si>
    <t xml:space="preserve">4.3.2 </t>
  </si>
  <si>
    <t>4.3.3</t>
  </si>
  <si>
    <t>4.2.1	Through culturally appropriate* engagement*, local communities* are informed of when, where and how they can comment on and request modification to management activities* to the extent necessary to protect their rights identified in 4.1.2.1.</t>
  </si>
  <si>
    <t>The Organization* shall implement additional activities, through engagement* with local communities*, that contribute to their social and economic development, proportionate to the scale, intensity and socio-economic impact of its management activities.</t>
  </si>
  <si>
    <t xml:space="preserve">4.4.1 </t>
  </si>
  <si>
    <t>4.2.2	The legal* and customary rights* of local communities* related to management activities* are not violated by The Organization*.</t>
  </si>
  <si>
    <t xml:space="preserve">4.4.2  </t>
  </si>
  <si>
    <t>4.2.3	Where evidence exists that legal* and customary rights* of local communities* related to management activities* have been violated, the situation is corrected, if necessary, through culturally appropriate* engagement* and/or through the dispute resolution process detailed in Criteria 1.6 or 4.6.</t>
  </si>
  <si>
    <t xml:space="preserve">4.4.3 </t>
  </si>
  <si>
    <t>4.3.1	The Organization* ensures that reasonable* opportunities for employment, training and other services, proportionate to the scale* and intensity* of the management activities* are communicated and provided to affected local communities* and Indigenous Peoples*, local workers*, local contractors and local suppliers, either directly or through collaboration.</t>
  </si>
  <si>
    <t>The Organization*, through engagement* with local communities*, shall take action to identify, avoid and mitigate significant negative social, environmental and economic impacts of its management activities on affected communities. The action taken shall be proportionate to the scale, intensity and risk* of those activities and negative impacts.</t>
  </si>
  <si>
    <t xml:space="preserve">4.5.1 </t>
  </si>
  <si>
    <t xml:space="preserve">
4.4.1	In proportion to the scale* and intensity* of management activities* affecting the community, opportunities for local social and economic development are identified through culturally appropriate* engagement* with affected local communities* and Indigenous Peoples* and/or other relevant organizations identified by the local community* or the Indigenous Peoples*.</t>
  </si>
  <si>
    <t>MNRF did the socio-economic analysis for the FMP, taking input from multiple stakeholders offering public commentary.  Direct employment in the logging and processing industries is the most significant socio-economic benefit identified.  There have been no requests to the company  from First Nations communities for employment or training in the past year.  The general manager copied the auditor a letter of support for a grant for formulation of a forest management company by the Bonnecherr First Nation.  On Feb 27, the general manager sent a letter offering a place on the company's board of directors, which has not been responded to affirmatively yet.</t>
  </si>
  <si>
    <t xml:space="preserve">4.5.2 </t>
  </si>
  <si>
    <t>4.4.2	Projects and other activities that contribute to local social and economic benefits and are relative to the scale* of the socio-economic impact of management activities* are implemented and/or supported.</t>
  </si>
  <si>
    <t xml:space="preserve">The general manager is asked to do presentations on their forest management to cottager associations, school groups, and the Local Citizen's Committee, for example.  She gave the Williams Treaty First Nations a presentation on forest management and how to get involved, and a field tour offer.  The company hosted the general meeging of the Bancroft Area Forest Industry Association.  </t>
  </si>
  <si>
    <t xml:space="preserve">4.5.3 </t>
  </si>
  <si>
    <t>4.5.1	Through culturally appropriate* engagement* with affected local communities* and Indigenous Peoples*, significant negative social, environmental and economic impacts of management activities* are identified.</t>
  </si>
  <si>
    <t xml:space="preserve">The company works with First Nations communities to identfy values for protection with an AOC during management activities, and has offered to make presentations on the subject to Williams Treaty FN communities.  The majority of the planning team is representatives of FN communities--13 members.   The LCC meets regularly during the FMP planning process, every couple of months.  The FMP will have a formal consultation period starting in September 2020 for a 30-day response period from the public and stakeholders on the long-term management direction of BMFC. </t>
  </si>
  <si>
    <t xml:space="preserve">4.5.4 </t>
  </si>
  <si>
    <t>4.5.2	Through culturally appropriate* engagement* with affected local communities* and Indigenous Peoples*, measures to avoid and/or mitigate significant negative impacts identified in Indicator 4.5.1 are determined and implemented.</t>
  </si>
  <si>
    <t>The company presents the AWS to the Algonquins of Ontario every year, so sites of possible values can be communicated to MNRF and the company for protection during management activities.  Company reps have gone out with Ethan Huner of AOO twice in the last year, to Blocks 1611 and 1606.</t>
  </si>
  <si>
    <t>The Organization*, through engagement* with local communities*, shall have mechanisms for resolving grievances and providing fair compensation to local communities and individuals with regard to the impacts of management activities of The Organization.</t>
  </si>
  <si>
    <t xml:space="preserve">4.6.1 </t>
  </si>
  <si>
    <t>4.6.1	A system is in place whereby complaints* can be made known to The Organization* related to impact of forest management activities* on affected local communities* and Indigenous Peoples*.</t>
  </si>
  <si>
    <t xml:space="preserve">4.6.2 </t>
  </si>
  <si>
    <t>4.6.2	A publicly available* dispute resolution process that can be adapted through culturally appropriate* engagement* is in place, including mechanisms to address disputes of substantial magnitude* that include provisions for ceasing operations.</t>
  </si>
  <si>
    <t>The Organization*, through engagement* with local communities*, shall identify sites which are of special cultural, ecological, economic, religious or spiritual significance, and for which these local communities hold legal or customary rights*. These sites shall be recognized by The Organization, and their management and/or protection shall be agreed through engagement with these local communities.</t>
  </si>
  <si>
    <t>4.6.3	Complaints* are responded to in a timely manner*. Complaints* that are not resolved are elevated to disputes* and are being addressed via a dispute resolution process.</t>
  </si>
  <si>
    <t xml:space="preserve">4.7.1 </t>
  </si>
  <si>
    <t>4.6.4	An up-to-date record of complaints* and disputes* is maintained, and includes:
1.	Steps taken to resolve complaints* and disputes*;
2.	Outcomes of all complaints* and dispute resolution processes, including, where applicable, fair compensation*; and
3.	Unresolved disputes*, the reasons they are not resolved, and how they will be resolved.</t>
  </si>
  <si>
    <t>4.7.2</t>
  </si>
  <si>
    <t>4.6.5	The dispute resolution process as established in Indicator 4.6.2 is implemented, following the provisions for ceasing of operations for disputes of substantial magnitude*.</t>
  </si>
  <si>
    <t>The Organization* shall uphold* the right of local communities* to protect and utilize their traditional knowledge and shall compensate local communities for the utilization of such knowledge and their intellectual property. A binding agreement as per Criterion 3.3 shall be concluded between The Organization and the local communities for such utilization through Free, Prior and Informed Consent* before utilization takes place, and shall be consistent with the protection of intellectual property rights.</t>
  </si>
  <si>
    <t xml:space="preserve">4.8.1 </t>
  </si>
  <si>
    <t>4.7.1	Sites of special cultural, ecological, economic, religious or spiritual significance for which local communities* hold legal* and/or customary rights* are identified through culturally appropriate* engagement* and are recognized by The Organization*.</t>
  </si>
  <si>
    <t>4.8.2</t>
  </si>
  <si>
    <t>4.7.2	Measures to protect such sites are agreed, documented and implemented through culturally appropriate* engagement* with local communities*. When local communities* determine that physical identification of sites in documentation or on maps would threaten the value or protection* of the sites, other means are used.</t>
  </si>
  <si>
    <t>Principle 5: Benefits from the Forest
The Organization* shall efficiently manage the range of multiple products and services of the Management Unit* to maintain or enhance long term economic viability* and the range of environmental and social benefits.</t>
  </si>
  <si>
    <t>The Organization* shall identify, produce, or enable the production of, diversified benefits and/or products, based on the range of resources and ecosystem services* existing in the Management Unit* in order to strengthen and diversify the local economy proportionate to the scale* and intensity* of management activities.</t>
  </si>
  <si>
    <t xml:space="preserve">5.1.1 </t>
  </si>
  <si>
    <t>4.7.3	When sites of special cultural, ecological, economic, religious or spiritual significance are newly observed or discovered, management activities* in the vicinity will cease immediately until protective measures have been agreed to with the local communities*, and as directed by local and national laws*.</t>
  </si>
  <si>
    <t>4.8.1	Traditional knowledge* and intellectual property* of the local community* are protected and are only used when the local community* has agreed through a binding agreement* and compensation is provided according to the agreement.</t>
  </si>
  <si>
    <t xml:space="preserve">5.1.3  </t>
  </si>
  <si>
    <t>5.1.1	A range of ecosystem services*, non-timber and timber forest resources and products that could strengthen and diversify the local economy are identified.</t>
  </si>
  <si>
    <t>The Organization* shall normally harvest products and services from the Management Unit* at or below a level which can be permanently sustained.</t>
  </si>
  <si>
    <t>5.1.2	Consistent with management objectives* and within the limits of The Organization’s* tenure* rights, some of the resources, products and services identified in Indicator 5.1.1 are produced and/or made available for others to produce, as a means to strengthen and diversify the local economy.</t>
  </si>
  <si>
    <t xml:space="preserve">
5.1.3	When The Organization* makes FSC promotional claims regarding the provision of ecosystem services*, it is in conformance with the procedure FSC-PRO-30-006 on “Ecosystem Services Procedure: Impact Demonstration and Market Tools” </t>
  </si>
  <si>
    <t>The Organization* shall demonstrate that the positive and negative externalities* of operation are included in the management plan*.</t>
  </si>
  <si>
    <t xml:space="preserve">5.3.1 </t>
  </si>
  <si>
    <t xml:space="preserve">5.2.1	Analysis and calculation of harvest levels for timber forest products are done frequently enough (at least every 10 years) to ensure they remain current with respect to harvest activities, natural disturbances, management objectives*, and supporting information, such as inventories.
The analysis and calculation of harvest levels are based upon:
1.	A precautionary approach* that reflects the quality of information and assumptions used;
2.	Management objectives* and strategies as set out in the management plan*, including those for restoration*;
3.	Current management practices, performance and success of silvicultural systems*;
4.	Best available information* on growth and yield;
5.	Best available and quality inventory data;
6.	Volume and area reductions caused by mortality and decay, as well as natural disturbances, such as fire, insects and disease;
7.	Adherence to all other requirements in this Standard;
8.	Operational constraints;
9.	Harvest projections or wood supply calculations that extend to a planning horizon long enough to provide quality results. A rationale for the choice of the planning horizon is provided, but is at least 80 years;
10.	Future forest condition objectives* as/if identified in the forest management plan*; and
11.	Available sensitivity analyses of the factors that apply to harvest level calculations, including the effects of </t>
  </si>
  <si>
    <t xml:space="preserve">5.3.2 </t>
  </si>
  <si>
    <t>5.2.2	Based on the timber harvesting level* as analyzed for Indicator 5.2.1, a maximum allowable annual cut for timber is determined, with respect to these conditions:
1.	The maximum allowable annual cut does not impair the ability of the Management Unit* to continue to provide the products and services, ecosystem functions* and ecosystem services* of the unit.
2.	Temporary or long-term* changes in the yield or standing volumes of any specific forest product arising from management activities* are permitted, provided that these fluctuations do not impair the achievement of the objectives* described in the management plan* through the mid- and long-term*.</t>
  </si>
  <si>
    <t xml:space="preserve">5.3.3 </t>
  </si>
  <si>
    <t>5.2.3	Actual annual timber harvest is recorded and the averaged level of harvest over a defined period (maximum of 10 years) does not exceed the allowable cut determined in Indicator 5.2.2.</t>
  </si>
  <si>
    <t>The Organization* shall use local processing, local services, and local value adding to meet the requirements of The Organization where these are available, proportionate to scale, intensity and risk*. If these are not locally available, The Organization shall make reasonable* attempts to help establish these services.</t>
  </si>
  <si>
    <t xml:space="preserve">5.4.1 </t>
  </si>
  <si>
    <t>5.2.4	The harvest of commercial non-timber forest products* under control of The Organization* does not exceed a level that can be sustained. Sustainable harvest levels for non-timber forest products* are based on best available information*.</t>
  </si>
  <si>
    <t xml:space="preserve">5.4.2 </t>
  </si>
  <si>
    <t xml:space="preserve">
5.3.1	Management planning takes into account the long-term positive and negative environmental and social impacts of management activities*.</t>
  </si>
  <si>
    <t xml:space="preserve">5.4.3 </t>
  </si>
  <si>
    <t>5.4.1	Where cost, quality and capacity of non-local and local options are at least equivalent, local goods, services, processing and value-added facilities are used.</t>
  </si>
  <si>
    <t xml:space="preserve">5.4.4 </t>
  </si>
  <si>
    <t>5.4.2	Reasonable* attempts are made to encourage and/or support capacity where local goods, services, processing and value-added facilities are not available.</t>
  </si>
  <si>
    <t>The Organization* shall demonstrate through its planning and expenditures proportionate to scale, intensity and risk*, its commitment to long-term economic viability*.</t>
  </si>
  <si>
    <t xml:space="preserve">5.5.1 </t>
  </si>
  <si>
    <t>5.5.1	Sufficient expenditures and investments are made to implement the management plan* in order to meet this Standard and to ensure economic viability* of The Organization* over the long-term.</t>
  </si>
  <si>
    <t xml:space="preserve">5.5.3 </t>
  </si>
  <si>
    <t>Principle 6: Environmental Values and Impacts
The Organization* shall maintain, conserve and/or restore ecosystem services* and environmental values* of the Management Unit*, and shall avoid, repair or mitigate negative environmental impacts.</t>
  </si>
  <si>
    <t>The Organization* shall assess environmental values* in the Management Unit* and those values outside the Management Unit potentially affected by management activities. This assessment shall be undertaken with a level of detail, scale and frequency that is proportionate to the scale, intensity and risk* of management activities, and is sufficient for the purpose of deciding the necessary conservation measures, and for detecting and monitoring possible negative impacts of those activities.</t>
  </si>
  <si>
    <t xml:space="preserve">6.1.1	Best available information* is used to identify and define the state and condition of regional- and landscape*-scale* environmental values* within and, where potentially affected by management activities*, outside of the Management Unit*.
Consistent with the scale, intensity and risk*of the operation, best available information*
includes:
1.	Forest* cover (maps and quantitative summaries);
2.	Distributions of forest types*, age-classes* and patch sizes (as required by Indicator 6.1.3) (quantitative summaries);
3.	Road* networks (maps and quantitative summaries);
4.	Hydrologic features* (maps);
5.	Lake, stream and wetland* classifications including identification of fish-bearing
water bodies* (maps and quantitative summaries);
6.	Existing carbon stores, where readily available (quantitative information);
7.	Percent of protected area* by ecosystem* classification unit;
8.	Rare ecosystems* (maps and quantitative summaries);
9.	Identification of species at the edge of their natural ranges and outlier populations; and
10.	Status of habitat* (known locations, trends, extent of area) for species at risk* that use forest habitats* and habitats* affected by forest management (quantitative summaries and range maps).
</t>
  </si>
  <si>
    <t xml:space="preserve">6.1.1 
</t>
  </si>
  <si>
    <t>6.1.2	Best available information* is used to identify and define the state and condition of
stand*- and site-scale*environmental values* within the Management Unit*.
Consistent with the scale, intensity and risk* of the operation, best available information*
includes:
1.	Point-specific wildlife values and wildlife habitat* values (e.g. mineral licks, stick nests of herons and eagles) (mapped information);
2.	Locations known to be of use by species at risk* and access-sensitive species (e.g. den sites, nests, areas of traditional use) (mapped information);
3.	Sensitive sites, including steep slopes, shallow soils, moist soils, wetlands*, and soils subject to compaction (e.g. structured clay) (mapped information);
4.	Spawning grounds and other important aquatic sites (e.g. wetlands* with a history of providing feeding areas for moose) (mapped information).</t>
  </si>
  <si>
    <t xml:space="preserve">6.1.2 </t>
  </si>
  <si>
    <t>6.1.3	Using best available information* and appropriate to the scale, intensity and risk* of
forest management activities*, an assessment of the current forest* is made, addressing:
1.	The distribution of forest types* (quantitative information);
2.	The distribution of forest types* by age classes (quantitative information); and
3.	The range of natural disturbance sizes and sizes of post-disturbance remnant patches.</t>
  </si>
  <si>
    <t>Prior to the start of site-disturbing activities, The Organization* shall identify and assess the scale, intensity and risk* of potential impacts of management activities on the identified environmental values*.</t>
  </si>
  <si>
    <t xml:space="preserve">6.2.1 </t>
  </si>
  <si>
    <t>6.1.4	An assessment of the range of natural variation* (RONV*) of the forest* is completed. If sufficient data are not available to complete a RONV* assessment, an assessment of the pre-industrial condition* (PIC*) is completed. The RONV* or PIC* analysis includes:
1.	An assessment of the natural range of the amount of each forest type*;
2.	An assessment of the natural range of forest types* by age class; and
3.	An assessment of the natural range of disturbance sizes and sizes of post-disturbance remnant patches.
forest management activities*, an assessment of the current forest* is made, addressing:
1.	The distribution of forest types* (quantitative information);
2.	The distribution of forest types* by age classes (quantitative information); and
3.	The range of natural disturbance sizes and sizes of post-disturbance remnant patches.</t>
  </si>
  <si>
    <t xml:space="preserve">6.2.2 </t>
  </si>
  <si>
    <t>6.1.5	Assessments of environmental values* identified in Indicators 6.1.1 and 6.1.2 are updated with sufficient frequency to conduct adaptive management* depending on the scale, intensity and risk* of management activities*.
Assessments are provided in a manner such that:
1.	Impacts of management activities* on the identified environmental values* and risks* to these values can be assessed as per Criterion 6.2;
2.	Necessary conservation* measures to protect values can be identified as per Criterion 6.3; and
3.	Monitoring* of impacts or environmental changes can be conducted as per Principle 8.</t>
  </si>
  <si>
    <t>6.2.3</t>
  </si>
  <si>
    <t>6.2.1	Appropriate to the scale, intensity and risk* of the operation, an assessment is conducted identifying potential impacts, by comparing landscape*-level conditions of key environmental values* at the start of the present forest management plan* to projected future conditions for the near term*, and where practical, for the long-term* as well. At a minimum, the assessment considers:
1.	Age-class* distribution;
2.	Forest type* distribution;
3.	Patch size distribution;
4.	Road* density by road*-type; and
5.	Spatial distribution of anthropogenic disturbed areas.</t>
  </si>
  <si>
    <t>The Organization* shall identify and implement effective actions to prevent negative impacts of management activities on the environmental values*, and to mitigate and repair those that occur, proportionate to the scale, intensity and risk* of these impacts.</t>
  </si>
  <si>
    <t>6.2.2	Impacts on stand* level values are assessed prior to implementing management activities*. Appropriate to the scale, intensity and risk* of the operations, assessments identify impacts on stand* and site qualities including:
1.	Coarse woody debris;
2.	Density of standing dead and live trees;
3.	Residual patch size and species of residuals;
4.	Ecological values associated with wetland* and riparian zones*;
5.	HCVs* that occur at a local scale* (e.g. stands* of rare trees, important bird migration sites); and
6.	Environmental values* identified in Indicator 6.1.2.</t>
  </si>
  <si>
    <t xml:space="preserve">6.3.2 </t>
  </si>
  <si>
    <t xml:space="preserve">
6.3.1	Appropriate to the scale, intensity and risk* of the forest management activities*, management plans* or associated documents (e.g. Ground Rules, Standard Operating
Procedures, etc.) identify means to protect soils from physical damage and prevent negative impacts, based on best management practices*.
The best management practices* related to protection* of soils from physical damage address the following:
1.	Prior identification of unstable soils and ground surfaces, and sites sensitive to compaction, rutting, and erosion;
2.	Construction of roads* and landings on unstable soils and ground surfaces and unstable slopes;
3.	Constructing and maintaining roads* and implementation of all forest operations to avoid or minimize erosion;
4.	Use of alternative harvesting and site preparation equipment (e.g. low ground pressure equipment) and/or other mitigation measures, such as seasonal timing, and temporary suspension of activities during unfavourable weather to minimize soil rutting and compaction; and
5.	Identification of precautionary damage thresholds.</t>
  </si>
  <si>
    <t xml:space="preserve">6.3.3 </t>
  </si>
  <si>
    <t>6.3.2	The means identified in Indicator 6.3.1 to protect soils from physical damage and prevent negative impacts are effectively implemented.</t>
  </si>
  <si>
    <t xml:space="preserve">6.3.4 </t>
  </si>
  <si>
    <t xml:space="preserve">6.3.3	Appropriate to the scale, intensity and risk* of the forest management activities*, management plans* or associated documents (e.g. Ground Rules, Standard Operating Procedures, etc.) identify means to protect soils from nutrient loss and prevent negative impacts, based on best management practices*.
The best management practices* related to nutrient loss address the following:
1.	Identification of sites sensitive to nutrient loss;
2.	Use of delimbing-at-stump and/or slash dispersal on sensitive sites;
3.	Use of winter harvesting on sensitive sites;
4.	Maintenance of a diversity of plants and trees on site; and
5.	Identification of precautionary thresholds to protect soils from nutrient loss on sensitive </t>
  </si>
  <si>
    <t xml:space="preserve">6.3.5 </t>
  </si>
  <si>
    <t>6.3.4	The means identified in Indicator 6.3.3 to protect soils from nutrient loss and prevent negative impacts are effectively implemented.</t>
  </si>
  <si>
    <t xml:space="preserve">6.3.6 </t>
  </si>
  <si>
    <t>6.3.5	Appropriate to the scale, intensity and risk* of the forest management activities*, management plans* or associated documents (e.g. Ground Rules, Standard Operating Procedures, etc.) identify means to avoid or minimize loss of productive forest* area based on best management practices*.
The best management practices* related to loss of productive forest* area address the following:
1.	Slash management (e.g. burning, piling, re-distribution);
2.	Regeneration of roads*, landings and skid trails;
3.	Maximum corridor widths for different classes of roads*;
4.	Minimizing the areal extent of landings; and
5.	Identification of precautionary thresholds.</t>
  </si>
  <si>
    <t xml:space="preserve">6.3.7  </t>
  </si>
  <si>
    <t>6.3.6	The means identified in Indicator 6.3.5 to avoid or minimize the loss of productive forest* area and prevent negative impacts are effectively implemented.</t>
  </si>
  <si>
    <t xml:space="preserve">6.3.8  </t>
  </si>
  <si>
    <t>6.3.7	Management activities* prevent negative impacts to carbon values.</t>
  </si>
  <si>
    <t>The Organization* shall protect rare species* and threatened species* and their habitats* in the Management Unit* through conservation zones*, protection areas*, connectivity* and/or (where necessary) other direct measures for their survival and viability. These measures shall be proportionate to the scale, intensity and risk* of management activities and to the conservation status and ecological requirements of the rare and threatened species. The Organization shall take into account the geographic range and ecological requirements of rare and threatened species beyond the boundary of the Management Unit, when determining the measures to be taken inside the Management Unit.</t>
  </si>
  <si>
    <t xml:space="preserve">6.4.1 </t>
  </si>
  <si>
    <t>6.3.8	Where precautionary thresholds have been exceeded, or where management activities* have caused negative impacts as related to Indicators 6.3.1 – 6.3.7, measures are adopted to prevent further damage, and negative impacts are mitigated and/or repaired.</t>
  </si>
  <si>
    <t>6.4.2</t>
  </si>
  <si>
    <t>6.4.1	Best available information* is used to develop a list of species at risk* known or strongly suspected to exist within and adjacent to the Management Unit*, and to identify the habitats* of the species at risk*. The list is presented in the management plan* or associated documents and is updated annually. The list of species at risk* includes:
1.	All species, subspecies, and designated populations formally listed in schedules referenced in federal or provincial endangered species/species at risk* legislation, or provincial wildlife/biodiversity legislation that have been classified as Endangered, Threatened, Vulnerable, Special Concern or similar designations; and
2.	All species that have been assessed as ‘at-risk’ designation by bodies formally recognized in federal or provincial endangered species legislation (e.g. the Committee on the Status of Endangered Wildlife in Canada (COSEWIC), and equivalent provincial bodies).</t>
  </si>
  <si>
    <t>The Organization* shall identify and protect representative sample areas of native ecosystems and/or restore them to more natural conditions. Where representative sample areas do not exist or are insufficient, The Organization shall restore a proportion of the Management Unit* to more natural conditions. The size of the areas and the measures taken for their protection or restoration, including within plantations, shall be proportionate to the conservation status and value of the ecosystems at the landscape level, and the scale, intensity and risk* of management activities.</t>
  </si>
  <si>
    <t xml:space="preserve">6.5.1  </t>
  </si>
  <si>
    <t xml:space="preserve">The SAR list was updated two years ago by MNRF, through the work of COSSARO (Committee on the Status of Species at Risk in Ontario), a group of experts appointed by the ministry.  The updated list is for the current FMP planning period.  </t>
  </si>
  <si>
    <t>6.4.2	Plans are developed by qualified specialists* to protect and manage the habitat* of those species at risk* identified in Indicator 6.4.1 that may be affected by forest management activities*. The plans address the following:
1.	Identification of potential impacts of management activities* on species at risk*, their conservation status and habitat* associations;
2.	Means to address protection of species at risk* and their habitats* through the use of protected areas*, designated conservation lands*, managing for habitat* connectivity*, provision of contiguous tracts of habitat*, access management and other habitat* management measures as appropriate; and
3.	Social and economic concerns, and concerns of Indigenous Peoples*.
Measures to address social and economic concerns do not constrain or impair efforts to protect and manage species at risk* and their habitats*.</t>
  </si>
  <si>
    <t xml:space="preserve">6.5.2 </t>
  </si>
  <si>
    <t>The Stand and Site Guide was the source document which dictated the prescriptions in FMP-10 and FMP-19 for protecting species-at-risk.   MNRF maintains the database of polygons of habitat required to be protected by AOC's and documented in the FOP's.  If there are gaps in the Stand and Site Guide prescriptions, the planning team reviews prescriptions for protection.  In 2019, prescriptions for Blandings turtle and ginseng were updated.  The update of the guide is currently being done.</t>
  </si>
  <si>
    <t>6.4.3	Species at risk* and their habitats* are protected through implementation of plans identified in Indicator 6.4.2 by The Organization* or in collaboration with government resource management agencies, overlapping tenure holders*, and Indigenous Peoples*.</t>
  </si>
  <si>
    <t xml:space="preserve">6.5.3  </t>
  </si>
  <si>
    <t xml:space="preserve">AOC's are marked on the ground and on the FOP map, based on FMP prescriptions, in all management areas, based on protection polygons given to the company by MNRF.  The polygons are updated at least annually, more often after the results of habitat surveys in areas within the Annual Work Plan.  The LIO submission to the company is normally received by September 1, but the pandemic has affected MNRF habitat survey work, so it has not been delivered yet this year.  There are lots of interim submissions to the company based on areas surveyed in the AWS.  Regarding the dispute between the company and several environmental groups over harvesting Block 1711, the groups have maintained that SAR species are present on the block, and are not being protected.  The MNRF Management Forester responsible for administering the company's Sustainable Forest License stated to the auditor that during the review of the 2019-2020 AWS, habitat of a protected SAR (Blandings turtle) was identified in block 1711 based on existing observations.  SAR habitat polygons were delineated on March 18, 2019 and sent to the company on May 7, 2019. The company mapped the AOC on their prescription map dated June 12, 2019. No other species at risk habitat has been identified within the block.  all blocks submitted as part of an Annual Work Schedule are assessed for their potential to provide species at risk habitat, with a focus on species that are most affected by forest operations. Blocks with high and medium potential for priority species are then surveyed on a priority basis. Five-lined Skink, another species the complainants have said is likely  found on the block, rank medium-low in priority for searches, mostly because their rock barren habitats are not typically impacted by forestry.
</t>
  </si>
  <si>
    <t>6.4.4	Where plans do not exist or are inadequate in addressing known risks* to a species, a precautionary approach* is applied. The precautionary approach* is applied to management of forest landscapes*, local habitat* and other locations that are known to be important to the species at risk*. Indicator 6.4.2 by The Organization* or in collaboration with government resource management agencies, overlapping tenure holders*, and Indigenous Peoples*.</t>
  </si>
  <si>
    <t>Plans do exist and are adequate.</t>
  </si>
  <si>
    <t>The Organization* shall effectively maintain the continued existence of naturally occurring native species and genotypes, and prevent losses of biological diversity*, especially through habitat management in the Management Unit*. The Organization shall demonstrate that effective measures are in place to manage and control hunting, fishing, trapping and collecting.</t>
  </si>
  <si>
    <t>6.6.1</t>
  </si>
  <si>
    <r>
      <t xml:space="preserve">6.4.5	Management of boreal woodland caribou habitat is implemented following approach 6.4.5a, 6.4.5b, or 6.4.5c below.
6.4.5a </t>
    </r>
    <r>
      <rPr>
        <sz val="10"/>
        <rFont val="Cambria"/>
        <family val="1"/>
        <scheme val="major"/>
      </rPr>
      <t xml:space="preserve">A range plan* that is SARA-compliant and addresses caribou habitat* management in a manner consistent with the content, measures and objectives* identified in the Range Plan Guidance for Woodland Caribou, Boreal Population (Environment and Climate Change Canada 2016), or subsequent direction from Environment and Climate Change Canada that replaces or supplements the Guidance exists, and is being implemented. At a minimum, the content of the range plan* being implemented includes:
1.	An assessment of the status of the population in the range, supplemented by information on the status of the population in the Management Unit*;
2.	An assessment of the habitat*, including current habitat* condition, critical habitat*, and disturbance levels;
3.	Identification of important habitat* or landscape* features, including continuous tracts of undisturbed habitat*, known calving areas, and travel corridors;
4.	Habitat* management measures that will support self-sustaining caribou populations and protect critical habitat*;
5.	A demonstration of how at least 65% undisturbed habitat* in the range will be achieved or maintained over time;
1A SARA (Species at Risk Act)-compliant range plan is a caribou habitat management plan that has been confirmed by Environment and Climate Change Canada (ECCC) as meeting the requirements of section 7.4 of the Federal Recovery Strategy for the Woodland Caribou, Boreal population, in Canada.
6.	Incorporation of Indigenous Peoples’* knowledge; and
7.	Monitoring of habitat* condition.
Where only a portion of the Management Unit* is covered by a range plan* that meets the requirements of Approach 6.4.5a, the range plan* is being implemented for that portion of the Management Unit*, and Approach 6.4.5b or 6.4.5c is being implemented for the remainder of the Management Unit* that is within a caribou range* not covered by the range plan*.
Where a range plan* that meets the requirements of Approach 6.4.5a above does not exist, management of caribou habitat* is being implemented following Approach 6.4.5b or 6.4.5c.
</t>
    </r>
  </si>
  <si>
    <r>
      <t xml:space="preserve">6.4.5b  </t>
    </r>
    <r>
      <rPr>
        <sz val="10"/>
        <rFont val="Cambria"/>
        <family val="1"/>
        <scheme val="major"/>
      </rPr>
      <t>Management of caribou habitat* is implemented following the requirements of Table
6.4.5. The following requirements are also addressed:
1.	Updated measurements of cumulative disturbance* are used, where available, provided that the methodology used in calculating cumulative disturbance* and definitions of human-induced and natural disturbance are comparable to those employed by Environment Canada (2012).
2.	Best efforts* are made to keep projected levels of cumulative disturbance* on caribou ranges* below 35% when a large natural disturbance occurs that significantly elevates the levels of cumulative disturbance*. Expert* input is used to identify how to adjust management activities* following large natural disturbances.</t>
    </r>
  </si>
  <si>
    <r>
      <t xml:space="preserve">6.4.5c </t>
    </r>
    <r>
      <rPr>
        <sz val="10"/>
        <rFont val="Cambria"/>
        <family val="1"/>
        <scheme val="major"/>
      </rPr>
      <t>Through an efficient collaborative process* with self-identified interested and affected stakeholders* and affected Indigenous Peoples*, a caribou conservation* approach consistent with the Range Plan Guidance for Woodland Caribou, Boreal Population (ECCC 2016) is implemented for the Management Unit*.
Informed by best available information* and peer-reviewed science, the approach fosters stewardship of caribou habitat* that supports self-sustaining caribou populations. The approach includes:
1.	An assessment of the status of population in the Management Unit*;
2.	An assessment of the current habitat* condition, critical habitat*, and disturbance levels;
3.	Identification of important habitat* or landscape* features, including continuous tracts of undisturbed habitat*, known calving areas and travel corridors;
4.	Habitat* management measures that will support self-sustaining caribou populations and protect critical habitat*;
5.	Incorporation of a habitat* disturbance threshold informed by experts* to meet
habitat* requirements for the caribou range* in which the Management Unit* exists;
6.	Respect for, and effective engagement* of, Indigenous Peoples*;
7.	Incorporation of knowledge from interested and affected stakeholders*;
8.	Evaluation of socio-economic impacts; and
9.	Monitoring of habitat* condition and population response.</t>
    </r>
  </si>
  <si>
    <t>Boreal woodland caribou habitat is not found on BMFC-managed forest.</t>
  </si>
  <si>
    <t>6.4.6	Training is provided to all relevant workers* in field operations and planning on the identification of species at risk*, and on appropriate measures to take when a species at risk* or sign of a species at risk* is identified during field operations.</t>
  </si>
  <si>
    <t>The Organization* shall protect or restore natural water courses, water bodies, riparian zones and their connectivity. The Organization shall avoid negative impacts on water quality and quantity and mitigate and remedy those that occur.</t>
  </si>
  <si>
    <t xml:space="preserve">6.7.1 </t>
  </si>
  <si>
    <t>Operator training was cancelled this spring due to the pandemic.  The general manager distributed a webinar this May, but it was difficult to realistically evaluate the effectiveness.  The second day of the operator training is for tree markers to get training in identifying values, but that was part of the cancellation.  Two years ago all BMFC staff were re-certified, required every five years, and SAR training is part of the certification.</t>
  </si>
  <si>
    <t>6.4.7	When a species at risk* or sign of a species at risk* is identified during field operations, protection* measures consistent with the plans or precautionary approach* identified in Indicators 6.4.3 and 6.4.4 are implemented and relevant information is immediately provided to the appropriate resource management agencies.</t>
  </si>
  <si>
    <t>If a SAR is identified, a GPS spot is reported to MNRF.  For instance, in the last year, one of the compliance technicians found a wood turtle, and reported the location and band number to the ministry.  If a tree marker finds a SAR , it is reported to the company, a tech is sent to the block to install an AOC, and the company reports of value to MNRF.</t>
  </si>
  <si>
    <t>6.4.8	The Organization* demonstrates within the scope of its authority and within its sphere of influence* how it is addressing the following:
1.	Prevention of illegal hunting, trapping, and fishing of species at risk*;
2.	Collection of data on populations and habitats* of species at risk*;
3.	Management of habitat* for species at risk*; and
4.	Monitoring of habitats* and populations of species at risk*.</t>
  </si>
  <si>
    <t>The Organization* shall manage the landscape* in the Management Unit* to maintain and/or restore a varying mosaic of species, sizes, ages, spatial scales and regeneration cycles appropriate for the landscape values* in that region, and for enhancing environmental and economic resilience*.</t>
  </si>
  <si>
    <t>Bullets 1, 2, and 4 are MNRF functions.  The company manages habitat for species at risk via exclusion, AOC's, and seasonal restrictions based on required prescriptions detailed in the FMP.</t>
  </si>
  <si>
    <t xml:space="preserve">6.8.1  </t>
  </si>
  <si>
    <t>6.5.1	For forests* managed on public lands, an efficient process is used to engage* Indigenous Peoples* whose traditional territory overlaps the Management Unit* and self-identified interested and affected stakeholders*, regarding the identification and management of designated conservation lands*.
The process includes the development of a mechanism to achieve consensus* on the identified designated conservation lands*.</t>
  </si>
  <si>
    <r>
      <t xml:space="preserve">Regarding the dispute between the company and several interested stakeholders over selection harvesting in an older hemlock stand in Block 1711, there is already a 1307 ha hemlock reserve, the Clear Lake Conservation Reserve, established in 1997, on the Minden side of the forest.   The Curve Lake First Nation, an affected stakeholder, was part of the Feb 13 meeting where representatives of the disputing parties met to attempt to resolve the issue.  Following the meeting, the Curve Lake rep stated to the general manager that she had no objections to the harvest in Block 1711.  Requests for confirmation by the auditor to the rep and her Chief were not responded to.   According to a senior ecologist in the Ministry of Environment, Conservation, and Parks, representation achievement is regularly updated as new data and information become available to assess gaps in protection within protected area networks. The most current gap analysis for Ecodistrict 5E-11, which includes the Bancroft and Minden area, was completed in September 2019.  Referring to Interim Indicator 6.5.1i in Annex H of the new standard, the company has engaged with interested stakeholders in an attempt to reach consensus on how an old hemlock stand is administered.  The company has developed a </t>
    </r>
    <r>
      <rPr>
        <i/>
        <sz val="10"/>
        <rFont val="Cambria"/>
        <family val="1"/>
        <scheme val="major"/>
      </rPr>
      <t>mechanism, the BMFC Issue Resolution Process,</t>
    </r>
    <r>
      <rPr>
        <sz val="10"/>
        <rFont val="Cambria"/>
        <family val="1"/>
        <scheme val="major"/>
      </rPr>
      <t xml:space="preserve"> to seek to achieve that consensus on the selection of designated conservation lands.  </t>
    </r>
  </si>
  <si>
    <t>6.5.2	Using best available information*, an analysis is used to identify potential gaps in the completeness of the Conservation Areas Network* in the Management Unit*. Elements considered for inclusion in the gap analysis address enduring features*, representation of native ecosystems*, landscape* connectivity*, High Conservation Values* and High Conservation Value areas*.
The analysis uses inputs from the entire area of ecological influence*. The results of the gap analysis are mapped.</t>
  </si>
  <si>
    <t>The Organization* shall not convert natural forest* to plantations*, nor natural forests or plantations on sites directly converted from natural forest to non-forest land use, except when the conversion:
a) affects a very limited portion of the area of the Management Unit*, and
b) will produce clear, substantial, additional, secure long-term conservation benefits in the Management Unit, and
c) does not damage or threaten High Conservation Values*, nor any sites or resources necessary to maintain or enhance those High Conservation Values.</t>
  </si>
  <si>
    <t xml:space="preserve">The most recent analysis (Sept 2019) lists in a spreadsheet the landform, the vegetation type, the achieved (protected) value, and the achieved description vs targets for protection determined by MECP.  A detailed map of the area contested by the complainants shows that the Landform/Vegetation type represented by Catchacoma Forest has achieved 100% of the target protection value in Ecodistrict 5E-11, which is considered to be the area of ecological influence .  The company has adopted the results of the gap analysis review.  </t>
  </si>
  <si>
    <t>6.9.1</t>
  </si>
  <si>
    <t>6.5.3	A peer review* of the gap analysis is completed by one or more independent experts*.</t>
  </si>
  <si>
    <t>MECP states that the approach has not been independently peer-reviewed, it is consistent with international principles and peer-reviewed scientific literature for assessing and identifying ecological representation for conservation planning.  Ontario’s approach to gap analysis is well-established and has been used since the 1970’s with modifications and updates in response to new information, data and technology.</t>
  </si>
  <si>
    <t>6.5.4	For forests* managed on public land, the gap analysis and peer review* are made
publicly available*, including in electronic format.</t>
  </si>
  <si>
    <t>MECP makes the gap analysis available to the public, but currently on an “as requested” basis due to the large file size.</t>
  </si>
  <si>
    <t>Management Units* containing plantations* that were established on areas converted from natural forest* after November 1994 shall not qualify for certification, except where:
a) clear and sufficient evidence is provided that The Organization* was not directly or
indirectly responsible for the conversion, or
b) the conversion affected a very limited portion of the area of the Management Unit and is producing clear, substantial, additional, secure long term conservation benefits in the Management Unit.</t>
  </si>
  <si>
    <t xml:space="preserve">6.10.1 </t>
  </si>
  <si>
    <t>6.5.5	Areas that address Conservation Areas Network* gaps are identified as designated conservation lands* or secondary conservation lands*.</t>
  </si>
  <si>
    <t>6.5.6	Designated conservation lands* and secondary conservation lands* are of sufficient size to ensure the values they are intended to address are effectively protected based on a precautionary approach*.</t>
  </si>
  <si>
    <r>
      <rPr>
        <b/>
        <sz val="12"/>
        <rFont val="Cambria"/>
        <family val="1"/>
        <scheme val="major"/>
      </rPr>
      <t>Principle 7: Management Planning</t>
    </r>
    <r>
      <rPr>
        <b/>
        <sz val="10"/>
        <rFont val="Cambria"/>
        <family val="1"/>
        <scheme val="major"/>
      </rPr>
      <t xml:space="preserve">
The Organization* shall have a management plan* consistent with its policies and objectives* and proportionate to scale, intensity and risks* of its management activities. The management plan shall be implemented and kept up to date based on monitoring information in order to promote adaptive management*. The associated planning and procedural documentation shall be sufficient to guide staff, inform affected stakeholders* and interested stakeholders* and to justify management decisions.</t>
    </r>
  </si>
  <si>
    <t>The Organization* shall, proportionate to scale, intensity and risk* of its management activities, set policies (visions and values) and objectives* for management, which are environmentally sound, socially beneficial and economically viable. Summaries of these policies and objectives shall be incorporated into the management plan*, and publicized.</t>
  </si>
  <si>
    <t>6.5.7	The Conservation Areas Network* comprises a minimum of 10% of the area of the Management Unit*. The extent of the Conservation Areas Network* on the Management Unit* is identified by considering:
1.	Relative extent of the Conservation Areas Network* in the area of ecological influence*;
2.	Contribution of the Conservation Areas Network* to the attainment of regional provincial, national and international (e.g. Aichi biodiversity targets) conservation* and protected area* targets;
3.	Best available scientific information and research regarding appropriate
conservation* targets;
4.	Previous contributions of The Organization* to Conservation Areas Network* on lands that were formerly within the Management Unit*; and
5.	Socio-economic considerations (e.g. implications for wood availability and harvest levels).
Evidence is provided to validate any claim of the existence of protected areas* that were formerly within the Management Unit*.</t>
  </si>
  <si>
    <t xml:space="preserve">7.1.1 </t>
  </si>
  <si>
    <t>6.5.8	For forests* managed on public land, consensus* is achieved on the identification of designated conservation lands* through implementation of the process identified in Indicator 6.5.1.</t>
  </si>
  <si>
    <t>The Organization* shall have and implement a management plan* for the Management Unit* which is fully consistent with the policies and objectives* as established according to Criterion 7.1. The management plan shall describe the natural resources that exist in the Management Unit and explain how the plan will meet the FSC certification requirements. The management plan shall cover forest management planning and social management planning proportionate to scale, intensity and risk* of the planned activities.</t>
  </si>
  <si>
    <t>6.5.9	Forest operations including harvesting, silviculture*, and road* building, are not undertaken by The Organization* within designated conservation lands* except when confirmed by independent expert* opinion as appropriate to achieve objectives* associated with restoration* or maintenance of natural conditions*.</t>
  </si>
  <si>
    <t>6.5.10	For forests* managed on private land, forest operations are undertaken on secondary conservation lands* only when they maintain the ecological and cultural qualities that are the basis of the lands’ designation.</t>
  </si>
  <si>
    <t>The management plan* shall include verifiable targets by which progress towards each of the prescribed management objectives* can be assessed.</t>
  </si>
  <si>
    <t>6.5.11	For forests* managed on public land, The Organization* works within its sphere of influence* to achieve the following:
1.	Move designated conservation lands* to full legal* regulated status;
2.	Recognition of designated conservation lands* in management plans* and other relevant documents; and
3.	Avoid harvesting, road* building and other operations proposed by other tenure* holders that are not consistent with conservation* objectives* of designated conservation lands*.
Free, Prior and Informed Consent* is obtained prior to efforts to work within The
Organization’s* sphere of influence* to achieve regulated status for designated conservation lands* that overlap Indigenous Peoples’* traditional territories (per Criterion 3.2).</t>
  </si>
  <si>
    <t>6.5.12	The completed gap analysis is reviewed at least every five years, and updated if necessary, based on availability of new information or advances in gap analysis methodology.
If substantial changes to the gap analysis occur as a result of the update, a peer review* is undertaken.</t>
  </si>
  <si>
    <t>The Organization shall update and revise periodically the management planning and procedural documentation to incorporate the results of monitoring and evaluation, stakeholder engagement* or new scientific and technical information, as well as to respond to changing environmental, social and economic circumstances.</t>
  </si>
  <si>
    <t>6.6.1	For all harvest areas* including those on which salvage operations following natural disturbances are to be undertaken, best available information* is used to identify targets for the post-harvest forest composition for:
1.	Density and spatial distribution of residual (live and dead) trees and patches within
harvest areas*;
2.	Size distribution of live and dead trees;
3.	Size distribution of patches;
4.	Residual species composition; and
5.	Management of coarse woody debris.
Targets are appropriate for the silvicultural systems* (e.g. clear-cut, selection, shelterwood) in use.
Targets are set taking concerns for worker* safety into account.</t>
  </si>
  <si>
    <t>7.4.2</t>
  </si>
  <si>
    <t>The Silviculture Guide is the definitive guide for silvicultural prescriptions.  The Stand and Site Guide is also relevant.  FMP 4.2.2 describes prescriptions for harvest, renewal, and tending areas. Targets are described in the FMP by forest unit, linked to a specific silvicultural system.  While dead trees are encouraged to be retained, the logging foreman has the final call on their removal based on safety considerations.</t>
  </si>
  <si>
    <t>6.6.2	Management activities* are implemented to achieve the targets identified in Indicator 6.6.1.</t>
  </si>
  <si>
    <t>The Organization* shall make publicly available* a summary of the management plan* free of charge. Excluding confidential information, other relevant components of the management plan shall be made available to affected stakeholders* on request, and at cost of reproduction and handling.</t>
  </si>
  <si>
    <t>7.5.1</t>
  </si>
  <si>
    <t>The auditor reviewed video for eleven sites, and received FOP's, start-up documents, and MOL inspection reports for 34 more blocks.  The videos revealed ocular compliance with the prescriptions, and in many cases the post-harvest surveys were included in the folders, which indicated compliance with objectives of the prescription.</t>
  </si>
  <si>
    <t xml:space="preserve">
6.6.3	Management activities* maintain regionally uncommon stand*- and site-scale ecological elements and important habitat features*, including:
1.	Ancient forest* patches;
2.	Rare sites and plant communities as defined by ecological classification systems;
3.	Vernal pools;
4.	Small wetlands*;
5.	Den sites;
6.	Nest sites for birds of prey;
7.	Ungulate calving sites/areas;
8.	Spawning sites for fish;
9.	Important bird migration sites;
10.	Super-canopy trees*;
11.	Wallows; and
12.	Mineral licks.</t>
  </si>
  <si>
    <t>7.5.2</t>
  </si>
  <si>
    <t>HCV prescriptions and bypass are used to protect 1 and 2.  AOC designations are used to protect 3-12.  A dispute with several interested stakeholders over harvesting in an old growth hemlock stand in Block 1711 was examined in detail.  The company followed the direction in FMP 3.6.3.1.1 under Uneven Aged Old Growth.   From the Block 1711 FOP, prescription for the the hemlock selection:  This area is to be marked selectively primarily for release of the hemlock component in the overstory and also for establishment of new hemlock regeneration.   If further thinning is required, thin from below to release the highest quality hemlock with dominant and co-dominant.  The auditor finds the disputed management activity to be appropriate and in compliance with the direction of the FMP regarding old growth management. 
crowns.</t>
  </si>
  <si>
    <t>6.6.4	Best efforts* are made to maintain habitat features* and increase the quality and quantity of habitat features*, including those identified in Indicator 6.6.3, that have suffered long-term* degradation due to forest management activities*.</t>
  </si>
  <si>
    <t>The Organization* shall, proportionate to scale, intensity and risk* of management activities, proactively and transparently engage affected stakeholders* in its management planning and monitoring processes, and shall engage interested stakeholders* on request.</t>
  </si>
  <si>
    <t>7.6.1</t>
  </si>
  <si>
    <t>Sec 3 of the FMP, Development of the Long-Term Management Direction describes the objectives for increasing the quality and quantity of habitat features.  Prescriptions favor a long-term transition from the even-aged stands resulting from past management to uneven-aged structure favored for future forest conditions.  The Landscape Guide provides the guidance for achieving desirable levels detailed in the FMP.</t>
  </si>
  <si>
    <t>6.6.5	The Organization* works within the scope of its authority and within its sphere of influence* to implement sustainable management related to hunting, fishing, and trapping, and collecting activities for which there are known concerns.</t>
  </si>
  <si>
    <t>7.6.2</t>
  </si>
  <si>
    <t>These values are the responsibility of MNRF to administer.  The company does maintain AOC's around hunting camps granted permits by the ministry.</t>
  </si>
  <si>
    <t>6.7.1	Best management practices* are in place that identify measures to protect water bodies*, riparian zones*, and water quality. At a minimum, the measures address the following:
1.	Buffer widths sufficient to protect water quality, aquatic and emergent vegetation and habitat* for fish, invertebrates, other aquatic species, and terrestrial species;
2.	Machine-free zones that are not entered except where required for construction of crossings or other approved infrastructure* or restoration* of riparian functions or water bodies*;
3.	Restriction of in-stream activities to avoid sensitive fisheries seasons;
4.	Prevention of negative changes in water quantity and quality including through maintaining stream shading sufficient to protect against deleterious changes in stream temperature;
5.	Minimizing disruption of natural drainage patterns, including when locating and constructing roads*, landings and skidways;
6.	Prevention of sedimentation of water bodies*; and
7.	Protection* of intermittent streams* and ephemeral streams*.</t>
  </si>
  <si>
    <r>
      <rPr>
        <b/>
        <sz val="12"/>
        <rFont val="Cambria"/>
        <family val="1"/>
        <scheme val="major"/>
      </rPr>
      <t>Principle 8: Monitoring and Assessment</t>
    </r>
    <r>
      <rPr>
        <b/>
        <sz val="10"/>
        <rFont val="Cambria"/>
        <family val="1"/>
        <scheme val="major"/>
      </rPr>
      <t xml:space="preserve">
The Organization* shall demonstrate that, progress towards achieving the management objectives*, the impacts of management activities and the condition of the Management Unit*, are monitored and evaluated proportionate to the scale, intensity and risk* of management activities, in order to implement adaptive management*.</t>
    </r>
  </si>
  <si>
    <t>The Organization* shall monitor the implementation of its management plan*, including its policies and objectives*, its progress with the activities planned, and the achievement of its verifiable targets.</t>
  </si>
  <si>
    <t xml:space="preserve">8.1.1 </t>
  </si>
  <si>
    <t>6.7.2	The best management practices* identified in Indicator 6.7.1 are being implemented.</t>
  </si>
  <si>
    <t>6.7.3	Restoration* activities are implemented for watercourses, water bodies*, riparian zones*
and their connectivity*, water quantity and water quality:
1.	Where protection* measures implemented by The Organization* fail to protect
environmental values* from impacts of forest management activities*, and/or
2.	When damage has been caused to these environmental values* by past activities of
The Organization* or previous forest managers.</t>
  </si>
  <si>
    <t>6.7.4	Where management activities* that are not within its direct control have the potential to significantly affect water bodies* and/or riparian zones*, The Organization* works within its sphere of influence* to attempt to prevent degradation, implement protective measures and remedy instances in which past measures are no longer effective.</t>
  </si>
  <si>
    <t>The Organization* shall monitor and evaluate the environmental and social impacts of the activities carried out in the Management Unit*, and changes in its environmental condition.</t>
  </si>
  <si>
    <t xml:space="preserve">8.2.1 </t>
  </si>
  <si>
    <t>6.7.5	Best management practices* are in place that identify measures to control changes in flow in watersheds* with significant downstream values resulting from management activities*. Appropriate to the scale, intensity and risk* of operations the measures include:
1.	Employing analytical approaches to identify and avoid hydrological impacts associated with decreased or increased flows caused by forest management activities*;
2.	Management of cutblock* and harvest area* sizes, elevation and aspect;
3.	Avoiding subsurface and surface drainage interception and/or diversion by roads* and trails;
4.	Planning and implementing harvesting to minimize road* density; and
5.	Prompt road* reclamation and reforestation of logged sites.</t>
  </si>
  <si>
    <t>6.7.6	The best management practices* identified in Indicator 6.7.5 are being effectively implemented.</t>
  </si>
  <si>
    <t>The Organization* shall analyze the results of monitoring and evaluation and feed the outcomes of this analysis back into the planning process.</t>
  </si>
  <si>
    <t>6.8.1	Based on the analyses undertaken for Indicators 6.1.3 and 6.1.4, targets are identified for the distribution of forest types* and age classes of forest types* that are intended to maintain, restore*, or enhance the condition of the forest* appropriate to the regional context.
Targets may take anticipated impacts of climate change into account provided they are based on best available information*.
Target age-class* distributions represent the full range of natural forest* ages such that
old forest* classes are incorporated into the targets.</t>
  </si>
  <si>
    <t>6.8.2	Measures are being implemented to achieve the targets for distributions of forest types*
and age classes of forest types* identified in Indicator 6.8.1.</t>
  </si>
  <si>
    <t>The Organization* shall make publicly available* a summary of the results of monitoring free of charge, excluding confidential information.</t>
  </si>
  <si>
    <t>6.8.3	Based on the analyses undertaken for Indicators 6.1.3 and 6.1.4, targets are identified for the size distribution of forest patches to maintain, restore*, or enhance the condition of the forest* as appropriate to the regional context.
The targets also take into account the needs of species at risk* that require large areas of contiguous habitat*.</t>
  </si>
  <si>
    <t>6.8.4	Measures are being implemented to achieve the targets for forest patch sizes, identified in Indicator 6.8.3.
These include:
1.	Maintain contiguous blocks of forest* that are of natural-disturbance origin;
2.	Aggregate existing and planned disturbances as a means of creating and maintaining large contiguous blocks; and
3.	Minimize the extent of roads* and other linear disturbances in the contiguous blocks, including through removal and reclamation.</t>
  </si>
  <si>
    <t xml:space="preserve">The Organization* shall have and implement a tracking and tracing system proportionate to scale, intensity and risk* of its management activities, for demonstrating the source and volume in proportion to projected output for each year, of all products from the Management Unit* that are marketed as FSC certified. </t>
  </si>
  <si>
    <t>6.9.1	The Organization* shall neither convert natural forest* to plantations*, nor convert natural forests* to non-forest land use, nor convert plantations* on sites directly converted from natural forest* to non-forest land use, except when the conversion affects a very limited portion* of the Management Unit*. Where conversion is undertaken by The Organization*, the conversion:
1.	Will produce clear, substantial, additional, secure, long-term* conservation* benefits in the Management Unit*; and
2.	Does not damage or threaten High Conservation Values*, or any sites or resources necessary to maintain or enhance those High Conservation Values*.</t>
  </si>
  <si>
    <t>8.5.2</t>
  </si>
  <si>
    <t>6.10.1	Based on best available information*, accurate data related to prior land use and forest type* present before and after conversion is compiled on all conversions from natural forest* since 1994.</t>
  </si>
  <si>
    <r>
      <rPr>
        <b/>
        <sz val="12"/>
        <rFont val="Cambria"/>
        <family val="1"/>
        <scheme val="major"/>
      </rPr>
      <t>Principle 9: High Conservation Values</t>
    </r>
    <r>
      <rPr>
        <b/>
        <sz val="10"/>
        <rFont val="Cambria"/>
        <family val="1"/>
        <scheme val="major"/>
      </rPr>
      <t xml:space="preserve">
The Organization* shall maintain and/or enhance the High Conservation Values* in the Management Unit* through applying the precautionary approach*.</t>
    </r>
  </si>
  <si>
    <t>The Organization*, through engagement* with affected stakeholders*, interested stakeholders* and other means and sources, shall assess and record the presence and status of the following High Conservation Values* in the Management Unit*, proportionate to the scale, intensity and risk* of impacts of management activities, and likelihood of the occurrence of the High Conservation Values:
HCV 1 - Species diversity. Concentrations of biological diversity* including endemic species, and rare, threatened or endangered* species, that are significant at global, regional or national levels.
HCV 2 - Landscape-level ecosystems and mosaics. Intact forest landscapes and large landscape-level ecosystems* and ecosystem mosaics that are significant at global, regional or national levels, and that contain viable populations of the great majority of the naturally occurring species in natural patterns of distribution and abundance.
HCV 3 - Ecosystems and habitats. Rare, threatened, or endangered ecosystems, habitats* or refugia*.
HCV 4 - Critical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livelihoods, health, nutrition, water, etc.),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t>
  </si>
  <si>
    <t xml:space="preserve">9.1.1 </t>
  </si>
  <si>
    <t>6.10.2	Areas converted from natural forest* to plantation* since November 1994 are not certified, except where:
1.	The Organization* provides clear and sufficient evidence that it was not directly or indirectly responsible for the conversion; or
2.	The conversion is producing clear, substantial, additional, secure, long-term* conservation* benefits in the Management Unit*; and
3.	The total area of plantation* on sites converted from natural forest* since November 1994 is less than 5% of the total area of the Management Unit*.</t>
  </si>
  <si>
    <t>7.1.1	Vision, values and strategic objectives* that support the management plan* are aligned with the requirements of this Standard.</t>
  </si>
  <si>
    <t xml:space="preserve">9.1.3 </t>
  </si>
  <si>
    <t>There are approximately 130 specific objectives described in the new FMP under formulation.  The vision and values are formulated from a diverse planning team, the majority of whom are First Nations representatives, with input from the public, the LCC, industry members, biologists, foresters, and stakeholders.  A 30-day public review period is coming up, for comment on specific objectives and targets.  Then the planning team will review the comments for inclusion, and will produce responses to members of the public who offered comments.</t>
  </si>
  <si>
    <t>7.1.2	Operational management objectives* that address the requirements of this Standard are described in the management plan*.</t>
  </si>
  <si>
    <t>The Organization* shall develop effective strategies that maintain and/or enhance the identified High Conservation Values*, through engagement* with affected stakeholders*, interested stakeholders* and experts.</t>
  </si>
  <si>
    <t xml:space="preserve">9.2.1 </t>
  </si>
  <si>
    <t>Operational targets are specific, such as "Actual harvest by harvest unit as a percentage of planned harvest area).  Target accomplishment are reported in Yr 5 and Final year annual reports.</t>
  </si>
  <si>
    <t>7.2.1	The management plan* includes management actions, procedures, strategies and other measures to achieve the management objectives*.</t>
  </si>
  <si>
    <t>Section 4 of the new plan--"Planned Operations", and Section 5--"Determination of Sustainability" address management action, procedures, and strategies.</t>
  </si>
  <si>
    <t xml:space="preserve">
7.2.2	The management plan* includes the legal* provincial forest management planning requirements and addresses the following elements:
1.	Management objectives*;
2.	Description of the forest resources to be managed, environmental limitations, land use and ownership status, socio-economic conditions and profile of adjacent lands;
3.	Results of assessments and monitoring programs;
4.	Planned management activities* and silvicultural systems* used, based on the ecology of the forest* and its social context;
5.	Rationale for timber harvesting levels* and species selection;
6.	Measures to prevent and mitigate negative impacts of management activities*;
7.	Measures to conserve and/or restore* values identified throughout the other
Principles* of the Standard;
8.	Maps describing the forest resources, key infrastructure*, land use and management designations (including HCVs*), and planned management activities*.</t>
  </si>
  <si>
    <t>The Organization* shall implement strategies and actions that maintain and/or enhance the identified High Conservation Values*. These strategies and actions shall implement the precautionary approach* and be proportionate to the scale, intensity and risk* of management activities.</t>
  </si>
  <si>
    <t xml:space="preserve">9.3.1 </t>
  </si>
  <si>
    <t>The auditor examined the draft of the new FMP, a work in progress.  1.Management objectives are described in Checkpoint 4.  2. Checkpoint 2.  3. Results of assessments and monitoring is found throughout, generally in comparison to conditions described in the last planning period prior to the 2011 FMP.  For instance, in Checkpoint 2, the area of forest units is shown in several different ways in comparison to the area of these units in 2011, based on monitoring and assessments. 4. Sections 2.5 and 3.4 addresss this subject.  5. The Analysis Package details the calculations for harvest levels, reported in Section 5.2.3.3.  6. Section 5.3 Risk Assessment .  7. Current FMP-10, Operational Prescriptions for Areas of Concern will be reviewed for inclusion in the 2021 FMP. 8.  Maps and tables are presented throughout the draft, and are linked in Ont.CA/ForestPlan.</t>
  </si>
  <si>
    <t>7.3.1	Verifiable targets* and the frequency at which they are assessed, are established to ensure progress towards each management objective*, and are used as the basis for monitoring, as described in Principle 8. Targets are measurable (where possible), address short-term and long-term* time frames (as applicable), and each is supported by a rationale, including underlying assumptions.</t>
  </si>
  <si>
    <t xml:space="preserve">9.3.2 </t>
  </si>
  <si>
    <t>Objective indicators have been developed for all FMP objectives.  In the current FMP, Section 3.5 Objectives and Indicators is comprehensive, and is being reviewed and updated in the 2021 FMP formulation.</t>
  </si>
  <si>
    <t xml:space="preserve">
7.4.1	The management plan* is revised and updated periodically to consider:
1.	Monitoring and evaluation results, including results of audits;
2.	Stakeholder* engagement* results;
3.	New scientific and technical information; and
4.	Changing environmental, social, or economic circumstances.</t>
  </si>
  <si>
    <t xml:space="preserve">9.3.3 </t>
  </si>
  <si>
    <t>The FMP 2021-31 is in formulation, but is approximately one year behind schedule, for a variety of reasons..  The old FMP will be extended for a specific time period.  The general manager is targeting a 6-month extension.  1. The Yr 5 and Yr 10 Annual Reports are required to discuss results of monitoring and trends analysis.  2. Stakeholders will have 5 formal opportunities during the current FMP formulation for comment. At any time during plan formulation, stakeholders can bring comments to the general manager.  As for concerns that are agreed to by the general manager and MNRF, the current FMP can be amended at any time.  3. New information can be incorporated into the current FMP by amendment.  There is a procedural path defined. 4. Amendments have been made to the current plan to reflect these changes.</t>
  </si>
  <si>
    <t>The Organization* shall demonstrate that periodic monitoring is carried out to assess changes in the status of High Conservation Values*, and shall adapt its management strategies to ensure their effective protection. The monitoring shall be proportionate to the scale, intensity and risk* of management activities, and shall include engagement* with affected stakeholders*, interested stakeholders* and experts.</t>
  </si>
  <si>
    <t>7.5.1	A summary of the management plan* in a format comprehensible to stakeholders*, including policies and management objectives* (defined in Criterion 7.1), maps and excluding confidential information*, is made publicly available* at no cost.</t>
  </si>
  <si>
    <t xml:space="preserve">9.4.1 </t>
  </si>
  <si>
    <t>The draft FMP will be available for public comment at 5 specific "Notice for Inspection" periods.  Stakeholders are notified by mail, and ads are placed in local newspapers for these 30-day comment periods.  Targets are described in the FMP planning manual and at what point in the planning process the Notices are applicable.</t>
  </si>
  <si>
    <t>7.5.2	Relevant components of the management plan*, excluding confidential information*, are provided upon request, at cost for production and handling.</t>
  </si>
  <si>
    <t>The draft of the FMP is available at the company and MNRF offices.</t>
  </si>
  <si>
    <r>
      <rPr>
        <b/>
        <sz val="12"/>
        <rFont val="Cambria"/>
        <family val="1"/>
        <scheme val="major"/>
      </rPr>
      <t>Principle 10: Implementation of Management Activities</t>
    </r>
    <r>
      <rPr>
        <b/>
        <sz val="10"/>
        <rFont val="Cambria"/>
        <family val="1"/>
        <scheme val="major"/>
      </rPr>
      <t xml:space="preserve">
Management activities conducted by or for The Organization* for the Management Unit* shall be selected and implemented consistent with The Organization’s economic, environmental and social policies and objectives* and in compliance with the Principles* and Criteria* collectively.</t>
    </r>
  </si>
  <si>
    <t>7.6.1	Affected stakeholders* are provided with an opportunity for culturally appropriate* engagement* in planning processes and monitoring programs of management activities* in which they are affected.</t>
  </si>
  <si>
    <t>After harvest or in accordance with the management plan*, The Organization* shall, by natural or artificial regeneration methods, regenerate vegetation cover in a timely fashion to pre-harvesting or more natural conditions.</t>
  </si>
  <si>
    <t xml:space="preserve">10.1.1 </t>
  </si>
  <si>
    <t>Algonquin and Williams Treaty FN have specific areas of interest within the forest, deferring to traditional territories the communities once occupied.  Requests for comments and values identification on management activities are sent to all the FN communities, but only those FN in the traditional territories respond.  There are 13 FN reps on the planning team, so representation is very inclusive.  During the dispute with environmental groups over harvesting in Block 1711, the Curve Lake FN rep was invited to the meeting between BMFC, MNRF, interested stakeholders, and affected stakeholder (Curve Lake FN).  Adjacent neighbors, another affected stakeholder group, are sent notices prior to management activities to give information about the project, to offer personal consultation opportunities, and to seek agreement on boundary location.  A line location agreement is signed by both the landowner and the company.</t>
  </si>
  <si>
    <t>7.6.2	Upon request, interested stakeholders* are provided with an opportunity for engagement* in planning processes and monitoring programs of management activities* that affect their interests.</t>
  </si>
  <si>
    <t xml:space="preserve">10.1.2 </t>
  </si>
  <si>
    <t xml:space="preserve">On their request, interested stakeholders are added to the stakeholder list, and have opportunities for comment like any other member of the public.  MNRF manages a stakeholder database, and verifies that any interested stakeholder who contacted the company is placed in the database.  Auditor confirmed that interested parties that contacted the company in the dispute process were put on the stakeholder list for FSC consultation. </t>
  </si>
  <si>
    <t>7.6.3	A system is in place whereby complaints* can be made known to The Organization* related to impact of forest management activities* on affected stakeholders*, other than the ones concerned in Criterion 4.6.</t>
  </si>
  <si>
    <t>The Organization* shall use species for regeneration that are ecologically well adapted to the site and to the management objectives*. The Organization shall use native species* and local genotypes* for regeneration, unless there is clear and convincing justification for using others.</t>
  </si>
  <si>
    <t xml:space="preserve">10.2.1 </t>
  </si>
  <si>
    <t xml:space="preserve">The general manager has an email folder record of all complaints, and actions taken to resolve, as well as all correspondence, verified by the auditor.  If the complaint is sent to MNRF, it is forwarded to the company.  </t>
  </si>
  <si>
    <t>7.6.4	A publicly available* dispute resolution process that can be adapted through culturally appropriate* engagement* is in place.</t>
  </si>
  <si>
    <t>The dispute resolution process described in the FMPM is available upon request.</t>
  </si>
  <si>
    <t>7.6.5	Complaints* are responded to in a timely manner*. Complaints* that are not resolved are elevated to disputes* and are being addressed via a dispute resolution process.</t>
  </si>
  <si>
    <t>The Organization* shall only use alien species* when knowledge and/or experience have shown that any invasive impacts can be controlled and effective mitigation measures are in place.</t>
  </si>
  <si>
    <t>Auditor verified that the complaints were responded to in a timely manner, usually within one day.  The Block 1711 complaint is now a dispute, and is in the dispute resolution process.</t>
  </si>
  <si>
    <t>7.6.6	An up-to-date record of complaints* and disputes* is maintained, and includes:
1.	Steps taken to resolve complaints* and disputes*;
2.	Outcomes of all complaints* and dispute resolution processes, including, where applicable, fair compensation* for loss or damage to property; and
3.	Unresolved disputes*, the reasons they are not resolved, and how they will be resolved.</t>
  </si>
  <si>
    <t>The record includes steps to resolve, generally an email response with a proposed solution.  Outcomes were recorded, and generally consisted of no further correspondence from the complainant after a resolution offer was made by either the company or an operator involved.  For the unresolved dispute, a complete email record is maintained by the general manager, shared with the auditor.</t>
  </si>
  <si>
    <t>8.1.1	A monitoring plan is documented and implemented in order to monitor the implementation of the management plan*, including its policies, management objectives* and achievement of verifiable targets*.</t>
  </si>
  <si>
    <t>The Organization* shall not use genetically modified organisms* in the Management Unit*.</t>
  </si>
  <si>
    <t>The Organization* shall use silvicultural* practices that are ecologically appropriate for the vegetation, species, sites and management objectives*.</t>
  </si>
  <si>
    <t>8.2.1	Monitoring is sufficient to identify significant environmental impacts of management activities*, including (where applicable):
1.	Poor regeneration (Criteria 10.1 and 10.5);
2.	Invasiveness or other adverse impacts associated with alien species* (Criterion 10.3);
3.	Adverse effects of fertilizers* (Criterion 10.6);
4.	Adverse effects of pesticides* (Criterion 10.7);
5.	Adverse effects of biological control agents* (Criterion 10.8);
6.	Physical damage to soil, loss of soil nutrient and loss of productive forest* area (Criterion 6.3);
7.	Adverse effects of increased access (Indicator 6.8.4);
8.	Site level damage of harvesting and extraction on residual trees and on
environmental values* (Criterion 10.11);
9.	Damage caused by inappropriate storage or disposal of waste materials* (Criterion 10.12).</t>
  </si>
  <si>
    <t>1. SEM (Silvicultural Effectiveness Monitoring) surveys are required in the FMP, outlined in the Silvicultural Ground Rules.  2. Reported when seen to MNRF.  3. No fertilizer use on the forest.  4. SEM surveys.  5. No biological control agents are used on the forest.  6. Operations compliance checks.  7. MNRF function.  8.  Operations compliance checks.  9. Operation compliance checks.</t>
  </si>
  <si>
    <t>8.2.2.	A system is in place to monitor the social and economic aspects of management activities*, including (where applicable):
1.	Illegal or unauthorized activities identified by The Organization* (Criterion 1.4);
2.	Resolution of disputes* (Criteria 1.6, 2.6, 4.6, 7.6);
3.	Sexual harassment and gender discrimination (Criterion 2.2);
4.	Occupational health and safety (Criterion 2.3);
5.	Timely payment of wages The Organization* is responsible for or that is within The Organization’s* sphere of influence* (Criterion 2.4);
6.	Health of workers* related to the exposure to pesticides* or fertilizers* (Criterion 2.5 and Indicator 10.7.7);
7.	Full implementation of the terms in binding agreements* (Criterion 3.3);
8.	Protection* of sites of special cultural, ecological, economic, religious or spiritual significance to Indigenous Peoples* and local communities* (Criteria 3.5 and 4.7);
9.	Actual annual harvests compared to projected annual harvests of timber and non- timber forest products* (Criterion 5.2); and
10.	Economic viability* of The Organization* (as required by Indicator 5.5.1).</t>
  </si>
  <si>
    <t>10.5.3</t>
  </si>
  <si>
    <t>1. Company and MNRF compliance techs reporting to FOIP  (Forest Operations Information Program).  2. Part A, Sec 2.4, Issue Resolution and Requests for an Indivdual Environmental Assessment, in the Forest Management Planning Manual.  3. Company policy, as administered by the general manager, and if the general manager is not appropriately addressed, the Board of Directors.  4-6. Ministry of Labor.  7. Provincial court system.  8. MNRF,  company compliance technicians.  9. Required annual reports.  10. Shareholder board of directors, required annual accounting audits.</t>
  </si>
  <si>
    <t>8.2.3	Systems are in place to obtain up-to-date monitoring information identifying significant changes in environmental conditions caused by forest management activities*, including (where applicable):
1.	The maintenance and/or enhancement of ecosystem services* (Criterion 5.1) (when The Organization* makes FSC promotional claims regarding the provision of ecosystem services*, or receives payment for the provision of ecosystem services*);
2.	Species at risk* and the effectiveness of actions implemented to protect them and their habitats* (Criterion 6.4);
3.	Naturally occurring native species* and biological diversity*, and the effectiveness of actions implemented to conserve* and/or restore* them (Criterion 6.6);
4.	Water bodies*, riparian zones*, water quality and flow in watersheds*, and the effectiveness of actions implemented to conserve* and/or restore* them (Criterion 6.7);
5.	Forest types*, age classes per forest type* and forest patch sizes, and the effectiveness of actions implemented to maintain and/or restore* these features (Criterion 6.8); and
6.	Conversion of natural forest* to plantations* or conversion to non-forest cover (Criterion 6.9).</t>
  </si>
  <si>
    <t>The Organization* shall minimize or avoid the use of fertilizers. When fertilizers are used, The Organization shall demonstrate that the use is equally or more ecologically and economically beneficial than the use of silvicultural systems that do not require fertilizers, and prevent, mitigate, and/or repair damage to environmental values*, including soils.</t>
  </si>
  <si>
    <t>Monitoring these values is a function of MNRF.</t>
  </si>
  <si>
    <t>8.3.1	The results of monitoring are incorporated into relevant organizational procedures and/or the management plan* through periodic updates.</t>
  </si>
  <si>
    <t xml:space="preserve">10.6.2 </t>
  </si>
  <si>
    <t>8.3.2	If monitoring results show inconsistencies with the FSC Standard, then management objectives*, verifiable targets* and/or management activities* are revised.</t>
  </si>
  <si>
    <t xml:space="preserve">10.6.3 </t>
  </si>
  <si>
    <t xml:space="preserve">
8.4.1	Monitoring results covered in Indicators 8.2.1, 8.2.2 and 8.2.3 are made publicly available* at no cost in a format comprehensible to stakeholders* and excluding confidential information*.</t>
  </si>
  <si>
    <t>The Organization* shall use integrated pest management and silviculture* systems which avoid, or aim at eliminating, the use of chemical pesticides*. The Organization shall not use any chemical pesticides prohibited by FSC policy. When pesticides are used, The Organization shall prevent, mitigate, and / or repair damage to environmental values* and human health.</t>
  </si>
  <si>
    <t>8.5.1	A system is implemented to track and trace all products transported from the
Management Unit* that are marketed as FSC-certified.</t>
  </si>
  <si>
    <t xml:space="preserve">10.7.2 
</t>
  </si>
  <si>
    <t>8.5.2	Information about all timber products that leave the Management Unit*, and information about all non-timber forest products* sold or delivered by The Organization* is compiled and documented, including:
1.	Species name;
2.	Product name or description;
3.	Volume (or quantity) of product;
4.	Information to trace the material to the point of origin;
5.	Logging date, reference date or period;
6.	If basic transformation activities take place in the forest*, the date and volume produced; and
7.	Whether the material was sold or delivered as FSC-certified.</t>
  </si>
  <si>
    <t>The Organization* shall minimize, monitor and strictly control the use of biological control agents* in accordance with internationally accepted scientific protocols*. When biological control agents* are used, The Organization shall prevent, mitigate, and/or repair damage to environmental values*.</t>
  </si>
  <si>
    <t xml:space="preserve">10.8.1 </t>
  </si>
  <si>
    <t>8.5.3	Sales invoices and transport documents are kept for a minimum of five years for all FSC- certified products sold or delivered by The Organization*.
A.	Sales invoices identify, at a minimum, the following information:
1.	Name and address of purchaser;
2.	The date of sale;
3.	Species name;
4.	Product description;
5.	The volume (or quantity) sold;
6.	Certificate code; and
7.	The FSC Claim “FSC 100%” identifying products sold as FSC-certified.
B.	Where sales invoices are not issued, transport documents and/or other documentation related to certified products track, at a minimum, the following information:
1.	Identification of the destination;
2.	The date of transport or delivery;
3.	Species name or group;
4.	Product description;
5.	The volume (or quantity) delivered;
6.	Load or batch reference number; and
7.	Proof the certified product comes from a FSC-certified forest*.</t>
  </si>
  <si>
    <t xml:space="preserve">10.8.2 </t>
  </si>
  <si>
    <t>9.1.1	A HCV assessment* is completed using best available information* of the status of HCV* Categories 1-6 as defined in Criterion 9.1, the HCV areas* they rely on, and their condition.
The assessment is completed using the National Framework (Annex D) or another framework that meets the same intent and addresses all HCV* categories and values identified in the National Framework.</t>
  </si>
  <si>
    <t xml:space="preserve">10.8.3 </t>
  </si>
  <si>
    <t>9.1.2	The HCV assessment* uses results associated with the identification of HCVs* and HCV areas* from culturally appropriate* engagement* with Indigenous Peoples*, and affected* and interested stakeholders* with an interest in the conservation* and management of HCVs* and HCV areas*. The assessment also uses input from qualified (technical and/or scientific) specialists*.</t>
  </si>
  <si>
    <t>The Organization* shall assess risks and implement activities that reduce potential negative impacts from natural hazards proportionate to scale, intensity, and risk*.</t>
  </si>
  <si>
    <t xml:space="preserve">10.9.1 </t>
  </si>
  <si>
    <t>9.1.3	All HCVs* and HCV areas*, except those considered sensitive for ecological or cultural reasons, which are definable based on location are delineated on maps consistent with the scale* of the designation (e.g., global, national, regional, large home range, isolated occurrence, etc.).</t>
  </si>
  <si>
    <t xml:space="preserve">10.9.2 </t>
  </si>
  <si>
    <t>9.1.4	Information regarding the location and identity of sensitive sites is held in confidence.</t>
  </si>
  <si>
    <t xml:space="preserve">10.9.3 </t>
  </si>
  <si>
    <t>9.1.5	A review by one or more qualified specialists* is completed. Input from the review is addressed in the HCV assessment*.</t>
  </si>
  <si>
    <t>The Organization* shall manage infrastructural development, transport activities and silviculture* so that water resources and soils are protected, and disturbance of and damage to rare* and threatened species*, habitats*, ecosystems* and landscape values* are prevented, mitigated and/or repaired.</t>
  </si>
  <si>
    <t xml:space="preserve">10.10.1 </t>
  </si>
  <si>
    <t>9.1.6	The HCV assessment* report is updated every five years. Portions of the assessment are updated more frequently in response to changes in the status of species at risk* or when there are significant changes in the state of other HCVs* or HCV areas*.</t>
  </si>
  <si>
    <t>10.10.2</t>
  </si>
  <si>
    <t>9.1.7	If significant changes have been made to the HCV assessment* as a result of implementation of Indicator 9.1.6, a review of the updated assessment report is completed by one or more qualified specialists*.</t>
  </si>
  <si>
    <t xml:space="preserve">10.10.3 </t>
  </si>
  <si>
    <t>9.1.8	The HCV assessment* report and review are made publicly available*, including in electronic format.</t>
  </si>
  <si>
    <t>The Organization* shall manage activities associated with harvesting and extraction of timber and non-timber forest products* so that environmental values* are conserved, merchantable waste is reduced, and damage to other products and services is avoided.</t>
  </si>
  <si>
    <t xml:space="preserve">10.11.1 </t>
  </si>
  <si>
    <t>9.2.1	Threats* to HCVs* are identified using best available information*.</t>
  </si>
  <si>
    <t xml:space="preserve">10.11.2 </t>
  </si>
  <si>
    <t>9.2.2	Management strategies and actions that use a precautionary approach* are developed and are effective to maintain and/or enhance HCVs* and to maintain associated HCV areas* prior to implementing management activities*.</t>
  </si>
  <si>
    <t>The Organization* shall dispose of waste materials in an environmentally appropriate manner.</t>
  </si>
  <si>
    <t xml:space="preserve">10.12.1 </t>
  </si>
  <si>
    <t>9.2.3	Indigenous Peoples*, affected* and interested stakeholders*, and qualified specialists* and/or experts* are engaged* in the development of management strategies and actions to maintain and/or enhance the identified HCVs* and HCV areas*.</t>
  </si>
  <si>
    <t xml:space="preserve">10.12.2 </t>
  </si>
  <si>
    <t>9.2.4	Management strategies are reviewed and updated in conjunction with updates to the
HCV assessment* report, as described in Indicators 9.1.6 and 9.1.7.</t>
  </si>
  <si>
    <t xml:space="preserve">9.3.1	The HCVs* and HCV areas* on which they depend are maintained and/or enhanced, including by implementing the strategies developed through the Indicators* in Criterion 9.2. </t>
  </si>
  <si>
    <t>9.3.2	Implementation of the strategies developed in Criterion 9.2 prevent damage and avoid risks to HCVs*, even when the scientific information is incomplete or inconclusive, and when the vulnerability and sensitivity of HCVs* are uncertain.</t>
  </si>
  <si>
    <t>9.3.3	Activities that are inconsistent with strategies developed in Criterion 9.2 cease immediately and actions are taken to restore* and protect* the HCVs* and HCV areas*.</t>
  </si>
  <si>
    <t>9.3.4	The Organization* works within its sphere of influence* to facilitate implementation of activities required to maintain and/or enhance HCVs* and HCV areas*.
Where a specific HCV* or HCV area* abuts or straddles a Management Unit* boundary, or is potentially affected by activities outside of the Management Unit*, The Organization* works within its sphere of influence* to coordinate activities with managers and users of adjacent lands to maintain and/or enhance the HCVs* or HCV areas*.</t>
  </si>
  <si>
    <t xml:space="preserve">
9.4.1	A program of periodic monitoring assesses:
1.	Implementation of management strategies;
2.	The status of HCVs* including the HCV areas* on which they depend; and
3.	The effectiveness of management strategies and actions for the protection of HCVs*, to fully maintain and/or enhance the HCVs*.</t>
  </si>
  <si>
    <t>1. Operations compliance from both company and MNRF compliance techs.  2-3. MNRF function.</t>
  </si>
  <si>
    <t>9.4.2	The monitoring program includes engagement* with affected* and interested stakeholders*, Indigenous Peoples*, and experts* and/or qualified specialists*.</t>
  </si>
  <si>
    <t>9.4.3	The monitoring program has sufficient scope, detail and frequency to detect changes in
HCVs*, relative to the initial assessment and status identified for each HCV*.</t>
  </si>
  <si>
    <t>Every management operation is inspected by company compliance techs, typically weekly or bi-weekly, frequency being risk-based.  The MNRF compliance techs survey a sample of operations.  MNRF monitoring is affected by the pandemic, with delays in surveys anticipated in the present and near future.</t>
  </si>
  <si>
    <t>9.4.4	Management strategies and actions are adapted when monitoring or other new information shows that these strategies and actions are ineffective at addressing the maintenance and/or enhancement of HCVs*.</t>
  </si>
  <si>
    <t>9.4.5	Monitoring needs are reviewed in conjunction with updates to the HCV assessment* report as described in Indicators 9.1.6 and 9.1.7 and the updates to the management strategies as described in Indicator 9.2.4.</t>
  </si>
  <si>
    <t>In the 2019 HCV update for Bancroft Minden Forest, in Table 7, p.71, Stand and Site Guide changes in prescription would result in an amendment to the FMP to follow the new direction, and will involve training of staff and contractors to comply with the new direction.</t>
  </si>
  <si>
    <t>10.1.1	Harvested sites are regenerated in a timely manner* to maintain environmental values*.</t>
  </si>
  <si>
    <t>The trend analysis in the Yr 7 Annual Report shows that in the 2011-18 time period, Free-To-Grow surveys showed 100% regeneration success to acceptable species within the Silvicultural Groundrules specifications.</t>
  </si>
  <si>
    <t>10.1.2	Regeneration activities are implemented in a manner that:
1.	Is suitable to recover or improve overall pre-harvest* or natural forest* composition and structure; or
2.	According to the best available information*, promote or enhance the resilience* of the future stand* while considering climate change.</t>
  </si>
  <si>
    <t>Following the Silvicultural Groundrules ensures that sites are regenerated to acceptable native species.  In the free-to-grow assessment, only acceptable species are considered for regeneration success.  The Silvicultural Groundrules sets out in advance what those acceptable species will be for each forest type.   Generally, for instance, if the company is harvesting pine, they will want to regenerate pine via the Silvicultural Groundrules.   Regarding climate change considerations, in selection harvests, trees with poor form are harvested, so natural processes are effectively dictating to some extent which species will thrive and which are removed.   For artificial regeneration, the general manager is working with advisors to consider seed sources.  The company is a member of the Forest Gene Conservation Association, which provides expertise in light of climate changes anticipated.</t>
  </si>
  <si>
    <t xml:space="preserve">
10.2.1	Species chosen for regeneration are ecologically well-adapted to the site, are native species* and are of local provenance, unless clear and convincing justification is provided for using non-local genotypes* or non-native species*.</t>
  </si>
  <si>
    <t>The general manager consults with expertise from the Forest Gene Conservation Association on most artificial regeneration prescriptions, but 96% of the forest is naturally regenerated.  Climate change considerations are the justification for using non-local genotypes of native white and red pine, if that is the advice the company will be getting.</t>
  </si>
  <si>
    <t>10.2.2	Species chosen for regeneration are consistent with the regeneration objectives*.</t>
  </si>
  <si>
    <t>The Silvicultural Groundrules is the source for setting the objectives in the FMP, and the species chosen for regeneration is taken directly from this part of the FMP.</t>
  </si>
  <si>
    <t>10.3.1	An alien species* is used only when direct experience or the results of scientific research demonstrate that the species is not invasive.</t>
  </si>
  <si>
    <t>No alien species are used.</t>
  </si>
  <si>
    <t>10.3.2	A plan to prevent the spread of invasive species* introduced by The Organization* is developed and implemented in a timely manner*.
Where The Organization*, as a tenure* holder, does not have authority over the control of invasive species* on the Management Unit*, The Organization* works within its sphere of influence* to prevent the spread of invasive species*.</t>
  </si>
  <si>
    <t>It is not within the company's jurisdiction to control invasive species, but the company would willingly work with MNRF and train operators if need be.</t>
  </si>
  <si>
    <t>10.4.1	Genetically modified organisms* (GMOs) are not used.</t>
  </si>
  <si>
    <t>GMO's are not used on the forest.</t>
  </si>
  <si>
    <t>10.5.1 Silvicultural practices are implemented that are ecologically appropriate for the site and its associated fauna and flora, as well as for management objectives*.</t>
  </si>
  <si>
    <t>The FOP's have been compared with the residual stands in blocks where video was submitted to the auditor.  In this limited view, silvicultural practices have been deemed appropriate for fulfilling management objectives, and prescriptions were considered by the auditor to have been followed in views of the post-harvest stands.</t>
  </si>
  <si>
    <t>10.6.1	The use of fertilizers* is minimized or avoided.</t>
  </si>
  <si>
    <t>The company does not use fertilizers.</t>
  </si>
  <si>
    <t>10.6.2	When fertilizers* are used:
1.	Measures are employed to avoid contamination of surface and ground water, protect non-timber forest values and maintain long-term* soil health, such as soil organic matter, pH balance, and so on;
2.	Buffer zones are used to protect rare plant communities, riparian zones*, watercourses* and water bodies*;
3.	Their types, application rates and frequencies, and sites of application are documented;
4.	Damage to environmental values* resulting from fertilizer* use is mitigated or repaired; and
5.	The ecological and economic benefits of using them are equal to or higher than the benefits of silvicultural systems* that do not require fertilizers*.</t>
  </si>
  <si>
    <t>10.7.1	Integrated pest management, including selection of silvicultural systems*, is used to avoid or reduce the frequency, extent and amount of chemical pesticide* applications, and result in non-use or overall reduction in applications.</t>
  </si>
  <si>
    <t>The BMFC Integrated Pest Management Policy was examined by the auditor.   Herbicides are used when it is determined that the use of chemical herbicides is the only practical and economical option to achieve the desired management objectives.  In the examination of Renewal and Tending prescription for Block 1618, the auditor found that there was a thorough Alternative Treatment Analysis listing the pros and cons of herbicide treatment, no herbicide treatment, and manual brush saw methods.  The company used a chemical not on the FSC HHP list (triclopyr) to control beech bark regeneration that would likely succomb to beech bark disease.  The treatment area of herbicide use was only 131 ha over the entire forest last year.</t>
  </si>
  <si>
    <t xml:space="preserve">
10.7.2	When chemical pesticides* are used, a rationale for using them is developed and includes:
1.	A description of all circumstances where pesticides* are being considered;
2.	The identification and documentation (using best available information*) of potentially effective non-pesticide* methods of control, including their impacts on various factors such as tree growth, forest composition, worker’s* health and safety, and habitats* for species at risk*;
3.	A clear preference for non-pesticide* control methods when their effects meet
management objectives* and they are not cost prohibitive;
4.	Objective evidence demonstrating that the pesticide* is the only effective, practical and cost-effective way to control the pest; and
5.	If pesticides* are used, and two or more pesticides* are equally effective, the lesser hazardous pesticide* is used.
</t>
  </si>
  <si>
    <t>The Renewal and Tending prescription for Block 1618 presented the rationale compliant with the bullets listed.</t>
  </si>
  <si>
    <t>10.7.3	Chemical pesticides* prohibited by FSC’s Pesticide Policy are not used or stored by The Organization* in the Management Unit* unless FSC has granted a derogation. The Organization* works within its sphere of influence* to minimize the use and storage by other parties in the Management Unit* of prohibited chemical pesticides*.</t>
  </si>
  <si>
    <t>No chemical prohibited by the FSC Pesticide Policy were used.</t>
  </si>
  <si>
    <t xml:space="preserve">
10.7.4	Records of pesticide* usage including trade name, active ingredient, quantity of active ingredient used, date of use, location of use, and reason for use are maintained.</t>
  </si>
  <si>
    <t>AR-5, Summary of Planned and Completed Pesticide Applications in Ontario Crown Forests was examined by the auditor.  The required attributes were recorded in the report.</t>
  </si>
  <si>
    <t>10.7.5	The use of pesticides* complies with all legal* requirements of Annex A related to the transport, storage, handling, application and emergency procedures for cleanup following accidental spillages of dangerous products.</t>
  </si>
  <si>
    <t xml:space="preserve">The following clause is in the Agreement to Conduct Forest Management Services Contract 2020-2021:  The Contractor agrees to comply with all federal, provincial and municipal laws and regulations, [including the Occupational Health and Safety Act] that apply to any work undertaken under this agreement. The Contractor will immediately notify the Company if any violation or administrative or judicial notice of violation, or, public or private complaint of any law or regulation that pertains to this agreement.   The compliance inspection, the Forest Operations Inspection Report, evaluated compliance with regulations regarding spill, waste, and "other". </t>
  </si>
  <si>
    <t>10.7.6	When pesticides* are used:
1.	Measures are employed to avoid contamination of surface and ground water;
2.	The selected pesticide*, application method, timing and pattern of use offers the least risk* to humans and environmental values*; and
3.	While achieving effective results, quantities of pesticide* used are minimized.</t>
  </si>
  <si>
    <t>AOC's are noted on the prescription, and are mapped as part of the prescription.  The bullet 2 considerations went into the prescription formulation, and the quantities of pesticide used are recorded for evaluation.</t>
  </si>
  <si>
    <t xml:space="preserve">
10.7.7	Damage to environmental values* from pesticide* use is prevented and mitigated or repaired. Impacts on human health are avoided.</t>
  </si>
  <si>
    <t>Damage from pesticides would be recorded most likely through the Silvicultural Effectiveness Monitoring.  Health and safety provisions are detailed in the Agreement to Conduct Forest Management Services Contract 2020-2021.</t>
  </si>
  <si>
    <t>10.8.1	The use of biological control agents* by The Organization* is minimized, monitored and controlled in compliance with internationally accepted scientific protocols*. Biological control agents* are used only where alternative pest control methods are:
1.	Not available; or
2.	Ineffective in achieving silvicultural objectives*; or
3.	Prohibitively expensive, considering environmental and social costs, risks* and benefits.</t>
  </si>
  <si>
    <t>No biological control agents are used.</t>
  </si>
  <si>
    <t>10.8.2	Rationale for the use of biological control agents* is documented and based on peer- reviewed scientific evidence.</t>
  </si>
  <si>
    <t>10.8.3	The Organization* will work within its sphere of influence* to minimize the use of biological control agents* by other parties in the Management Unit*.</t>
  </si>
  <si>
    <t>10.8.4	The use of biological control agents* by The Organization* is recorded including type, quantity used, period of use, location of use and reason for use.</t>
  </si>
  <si>
    <t>10.8.5	Damage to environmental values* caused by the use of biological control agents* is prevented and mitigated or repaired within The Organization’s* sphere of influence* and through cooperation with other parties.</t>
  </si>
  <si>
    <t>10.9.1	Frequent and/or severe natural hazards* that occur regionally are identified using the
best available information*.</t>
  </si>
  <si>
    <t>No frequent or severe natural hazards were identified on the forest.</t>
  </si>
  <si>
    <t>10.9.2	Potential significant negative impacts of natural hazards* on infrastructure*, forest resources, local communities* and Indigenous Peoples* in the Management Unit* are documented or assessed.</t>
  </si>
  <si>
    <t>10.9.3	Management activities* that can cause an increase in frequency, distribution or severity of natural hazards* are identified for those hazards that may be influenced by management.</t>
  </si>
  <si>
    <t>10.9.4	Management activities* are modified and/or measures are developed and implemented that reduce the identified risks*.</t>
  </si>
  <si>
    <t>10.11.1	Harvesting practices optimize the use of merchantable* timber, unless left on-site to provide structural diversity and wildlife habitat*, or for silvicultural or cultural reasons.</t>
  </si>
  <si>
    <t>No FOIP non-compliances were noted for utilization in the last year.</t>
  </si>
  <si>
    <t>10.11.2	Harvesting and silvicultural operations are conducted in such a way as to avoid or minimize damage to residual trees (crown, trunk and root), including non- merchantable*/non-marketable* trees and trees being left for future harvest.</t>
  </si>
  <si>
    <t>No FOIP non-compliances were reported for damage to residual trees.  The videos of management blocks did not indicate such damage.</t>
  </si>
  <si>
    <t>10.11.3	Selection cutting shall maintain or improve stand* quality while ensuring that native tree species are maintained at an ecologically appropriate scale*, unless an alternative yet sound rationale is provided.</t>
  </si>
  <si>
    <t>The video library verified that the FOP prescriptions were appropriate for maintaining stand quality while ensuring that native species are maintained.  Obviously, videos do not measure up to on-site visits, but in the pandemic, this is the best the auditor could ask for.</t>
  </si>
  <si>
    <t>10.12.1	Operational procedures related to handling of chemicals, liquid and solid non-organic wastes materials*, including fuel, oil, batteries and containers are in place and are implemented. At a minimum, the procedures address:
1.	Collection, storage, and disposal of waste in an environmentally appropriate manner;
2.	Adherence to a waste recycling program, where it exists;
3.	Measures to prevent spills;
4.	Emergency plans for cleanup and treatment of injuries following spills or other accidents;
5.	Refueling constraints, including buffers around riparian zones* and water bodies*;
6.	Removal of used materials, including machinery and equipment; and
7.	Securing abandoned buildings owned by The Organization* on the Management Unit*.</t>
  </si>
  <si>
    <t>No non-compliances were noted in FOIP from company or MNRF compliance techs.  The Forest Operations Inspection Report for Block 1618 beech tending showed no leaks, spills, or garbage left on the site.</t>
  </si>
  <si>
    <t>The company did not use HHP</t>
  </si>
  <si>
    <t>Garlon RTU, triclopyr</t>
  </si>
  <si>
    <t>Improved effectiveness, lower cost, only one treatment necessary.</t>
  </si>
  <si>
    <t>Block 1618</t>
  </si>
  <si>
    <t>153.5 kg</t>
  </si>
  <si>
    <t>The company considers on a case by case which methodology to use.  Both manual and chemical tending were observed based on an analysis of varying factors.  In the last year, herbicide used was not on the HHP list.</t>
  </si>
  <si>
    <t>The ESRA created by the company is detailed and comprehensive.</t>
  </si>
  <si>
    <t>The ESRA includes these requirements.</t>
  </si>
  <si>
    <t>The company has incorporated the results of the ESRA into its prescription.</t>
  </si>
  <si>
    <t>A derogation is not necessary for this herbicide.</t>
  </si>
  <si>
    <t>The ESRA incorporates requirements from the IGI draft.</t>
  </si>
  <si>
    <t>The company has consulted the online database.</t>
  </si>
  <si>
    <t>The company selected the option of greater effectiveness, and less expensive, but with more environmental risk.</t>
  </si>
  <si>
    <t>AOC's are identified in the prescription, and boundaries are described.</t>
  </si>
  <si>
    <t>The AR-5 summary is available to the public upon request.</t>
  </si>
  <si>
    <t>The company has not used an herbicide on the HHP list in the last year.</t>
  </si>
  <si>
    <t>The auditor confirmed a May 7 email from Chris McDonell to stakeholders asking for comment on the draft ESRA.</t>
  </si>
  <si>
    <r>
      <t xml:space="preserve">The company has not ordered seedlings in the last year, and has not communicated with the Kemptville nursery.  </t>
    </r>
    <r>
      <rPr>
        <b/>
        <sz val="11"/>
        <color theme="1"/>
        <rFont val="Cambria"/>
        <family val="1"/>
        <scheme val="major"/>
      </rPr>
      <t>OBS 2020.1</t>
    </r>
  </si>
  <si>
    <t>The local Kempville nursery that provides the plugs uses Chlorothalonil as a mold inhibitor in the fall prior to spring planting.  This is a chemical  prohibited for use in the forest.</t>
  </si>
  <si>
    <t>The records are the AR-5, Summary of Planned and Completed Pesticide Application, the prescription, and the inspection report.</t>
  </si>
  <si>
    <t>Risk prevention is the higher priority.</t>
  </si>
  <si>
    <t>There has been no damage identified from this treatment.</t>
  </si>
  <si>
    <t>There has not been a need for compensation or reparations from this treatment.</t>
  </si>
  <si>
    <t>FSC-STD-CAN-01-2018 V 1-0 EN, 01/01/2020</t>
  </si>
  <si>
    <t>Yes.  The company has indicated that they know there are no IFL's in the MU.  Detailed HCV assessment available.</t>
  </si>
  <si>
    <t xml:space="preserve">RA </t>
  </si>
  <si>
    <t>Community Access</t>
  </si>
  <si>
    <t>Negative</t>
  </si>
  <si>
    <t xml:space="preserve">Yes, there is a disconnect from the Managers of this forest unit and the community itself.  It is not so much as the forest managers but with our community itself. It seems the messages don’t flow from our band council to the individual community members as so there is a lack of access to the community members. I also see others that are not First nations getting access to some very sensitive species throughout this management area which will have a greater impact on our ability to harvest some of our traditional medicines and food. </t>
  </si>
  <si>
    <t>Thanked for response. 04/09/2017 RR.  Email inquiry sent 06/09/2017 to respondent seeking suggestions for improving communication to individuals within the First Nations communities, since communication with leaders has been verified by auditor.  No response received.</t>
  </si>
  <si>
    <t>Positive</t>
  </si>
  <si>
    <t>Very open and willing to talk to me when I called.</t>
  </si>
  <si>
    <t>Stakeholder thanked for response via email, Oct 22, 2018.</t>
  </si>
  <si>
    <t>Lack of access for our first nation members to the resources prior to harvesting i.e. white birch 3240 cubic meters harvested how many trees were suitable for our needs. How many time did any one reach out to our communities</t>
  </si>
  <si>
    <t>Auditor responded to stakeholder via email, and has copied the general manager so a communication path is open to continue the conversation.   Oct 22, 2018.  Auditor confirmed that the company has made white birch available to FN members who have asked for it, and visited the site where the last white birch was harvested by the FN members for canoe building.</t>
  </si>
  <si>
    <t>Management</t>
  </si>
  <si>
    <t>Management has been overall very good in the last year.</t>
  </si>
  <si>
    <t>Auditor concurred.</t>
  </si>
  <si>
    <t>No consideration given for local deer yards. Mainly the fault of the M.N.R.F. Hardwoods are being cut faster that they can grow. Leaving wildlife trees in po. Clear cuts is a waste they blow over.'</t>
  </si>
  <si>
    <t>Late response. Forwarded to auditor. 29.10.18 RR.  Auditor response:  FMP 4.2.2.2.21 Deer Wintering Emphasis Areas (DEA) describes in detail prescription restrictions required when operating in a deer yard.  For the last seven years of FSC certification, the company has harvested less than 55% of the allowable cut, which is, in effect, a management plan calculation of annual growth.    An unknown percentage of wildlife trees do get blown down, but then become part of the down, woody, material layer that is important to wildlife habitat and nutrient recycling in the stand.</t>
  </si>
  <si>
    <t>SFL Manager</t>
  </si>
  <si>
    <t xml:space="preserve">From my experience, Bancroft Minden Forest Company has done an excellent job of managing their forest sustainably. Their staff has been a great resource for me to learn from and discuss common challenges of managing forests in the Great Lakes St. Lawrence Forest (GLSLF) Region on Crown land in Ontario. Through their participation in the GLSLF silviculturalists group they have helped us and other forest managers advance the art and science of silviculture in the GLSLF. </t>
  </si>
  <si>
    <t>Stakeholder thanked for response via email, September 10, 2019.</t>
  </si>
  <si>
    <t>Indigenous rep</t>
  </si>
  <si>
    <t>The company has provided birch trees to an Algonquin traditional canoe builder after he described the parameters he was seaching for.  The company has informed tree markers to be on the lookout for birches meeting these parameters when they are marking harvest blocks.</t>
  </si>
  <si>
    <t xml:space="preserve">Stakeholder thanked for response after personal visit September 12, 2019. </t>
  </si>
  <si>
    <t>Provincial authority</t>
  </si>
  <si>
    <t>Two minor incidences which are being followed up regaring the utilisation issue (merchantable timber not having been collected and using a CAT to widen road. These are both being followed up through the compliance process. Otherwise positive.  Are interested to see how silvicultural system moving from selection to  irregular shelterwood will pan out and will be monitoring in terms of Forest Operations prescriptions. Now in agreement about management of beech.</t>
  </si>
  <si>
    <t>Stakeholders thanked for response after interview Sept 11 2019</t>
  </si>
  <si>
    <t>NGO</t>
  </si>
  <si>
    <t>Catchacoma Forest</t>
  </si>
  <si>
    <t>Other</t>
  </si>
  <si>
    <t xml:space="preserve">Ontario Nature cc'd SA into a letter emailed to the certificate holder asking to participate in the development of designated conservation lands (or candidate protected areas (CPAs)). Certificate holders must develop a process to engage Indigenous Peoples and self-identified interested and affected stakeholders in the identification and management of CPAs. This requirement cannot be met with a process that was completed two decades ago: the tools for assessing the adequacy of the protected areas networks have changed significantly, as have societal expectations for engagement processes that work toward consensus. Ontario Nature would like to participate as self-identified interested stakeholders in the upcoming engagement processes to review the existing Conservation Area Network. They are familiar with the process, values and opportunities provided through the FSC certification system, and would welcome the opportunity to provide input, thereby helping to determine if there are any gaps in representation or sites of high conservation value that should be considered for new protection. 
31/07/2020: response from the certificate holder to Ontario Nature noting that a similar request had been previously received from mirabaia@ontarionature.org and requesting confirmation to update contact details. </t>
  </si>
  <si>
    <t>Thanked stakeholder for feedback</t>
  </si>
  <si>
    <t xml:space="preserve">Responding on behalf of several groups including the Catchacoma Forest Stewardship Committee (CFSC), the Wilderness Committee and the Catchacoma Cottagers Association. 
Expressed concern that some stakeholders may not be aware their feedback has not been received due to technical issues with online feedback form.
Attached report for review as part of the FSC audit.  Summary of main concerns raised:
- Recent ecological studies have identified high conservation values for the Catchacoma stand, including dominant endangered old-growth eastern hemlock forest and a variety of habitats for species-at-risk.  CFSC recommends that BMFC designate the Catchacoma forest as conservation lands. 
- Requests to BMFC for information have not been fulfilled.
- There are hazards to recreational uses of the forest resulting from construction of roads and landings with large rocks and gravel and widening of trails for logging.
- Concerns about procedures for identifying and safeguarding species at risk and their habitats.
</t>
  </si>
  <si>
    <t>MNRF habitat surveys have not found the species the group alleges occupy the Catchacoma Forest.  The AOC's mandated for protection on the FOP for Block 1171 include protection for streams and the Blandings turtle, which is listed correctly as a classified value.   Signs are posted at trailheads warning of harvest activities, so the safety issue has been acknowledged.</t>
  </si>
  <si>
    <t>Attached report for review as part of the FSC audit.
Calling for a moratorium on logging in the Catchacoma Forest (1,655 acres) until the natural heritage significance of this forest can be fully assessed and evaluated.  Catchacoma Forest is the largest known old-growth eastern hemlock forest remaining in Canada.
Canada has set the goal of 30% land protection, which means that many millions of acres will need to be added to the protected areas network in the BMFC management unit.  The Catchacoma landscape should be one of these new protected areas, in our opinion.
It is an extremely rare forest type that has local, regional, provincial and national natural heritage, cultural heritage, scientific and educational significance.</t>
  </si>
  <si>
    <t>Thanked stakeholder for feedback.  The auditor investigated the resulting dispute and found that the company responded to complaints in a timely manner, that a gap analysis done by the Ministry of Environment, Conservation, and Parks reveals that the Landform/Vegetation Association represented by the Catchacoma Forest is protected in excess of the ministry's target, the company followed its approved FMP, the prescription for the selection harvest in the previously harvested Catchacoma Forest followed the FMP prescription for old growth hemlock stands, and the prescription followed advice for preparing stands for invasion by the hemlock wooly adelgid.  Several of the complainants allegations are not factual.</t>
  </si>
  <si>
    <t>Cottage Association</t>
  </si>
  <si>
    <t>Supports the views of the Catchacoma Forest Stewardship Committee.  See stakeholder response 4 above.</t>
  </si>
  <si>
    <t>Catchacoma Forest (block 1711)</t>
  </si>
  <si>
    <t>As indicated in the most recent independent audit (2012), management of the Bancroft-Minden Forest is generally in compliance with relevant legislation, regulations, and policies; and the Forest is managed in compliance with the terms and conditions of the Sustainable Forest License.
- Need to incorporate updated forest inventory information and undertake more species-at-risk inventories.
- Due to the high number of species-at-risk present in this unit the Conservation Area Network within this unit may warrant a larger percentage of designated conservation lands . At the very least, a new gap analysis is required that includes High Conservation Values and High Conservation Value Areas (FSC Standards, 2019, 6.5.2). 
- The Catchacoma forest (block 1711) of the management unit should be considered as a designated conservation land. This stand has high conservation values, including the presence of various species at risk, as well as representing a rare and declining native ecosystem with old-growth qualities. It’s location adjacent to other already protected areas could add to landscape connectivity.</t>
  </si>
  <si>
    <t>Thanked stakeholder for feedback.  MNRF is responsible for identifying SAR on harvest blocks, and designating areas to be protected, through a survey system that is triggered by the Annual Work Schedules.</t>
  </si>
  <si>
    <t>LCC member</t>
  </si>
  <si>
    <t>Through involvement as the LCC representative in the development of the 2011-2021 FMP I understood the consultation process, the modelling and the science behind the goal of sustainability of the forest. I was interested in the Social and Economic Assessment and found it to be a fulsome and informative report. The staff members of the BMFC participating with the LCC committee have been knowledgeable, engaged, professional and strong advocates for forest sustainability and for the need and importance of forest industry. Their knowledgeable staff provide information and education on all aspects of forest management. 
The staff respond quickly and thoroughly to the LCC and the public. The FMP process offer numerous points of public consultation and feedback. Over the 2 ten year plans I have seen the involvement of the the local Indigenous communities grow in input and involvement in the forest management process and the BMFC is respectful and incorporates Indigenous knowledge and needs into their work plans e.g. relaying location of birch trees appropriate for procuring the birch bark for canoes. 
It takes commitment of the staff of BMFC to respect all the needs of the multiple “persons with interest in the forest” and continue the forestry work that sustains the forest and the forest industry. I attended the public consultation proceedings in town halls in the first plan and we are now entering in to the “virtual consultation” of the 2021- 2031 BMFM. 
The BMLCC reviewed and revised the Committee Terms Of Reference in February 2019. We included an “Amendment Review Protocol” in regards to administrative amendment types to be processed without further recommendations from the BMFLCC. Apparently this is rather unique. 
It is my firm belief that the Management and Staff of the BMFC respect the forest and practice their management according to the criteria of the FMPlan and with the heart of people who love the forest and want it to continue to adapt and flourish in a time of many pressures on the forest - climate change, increasing “recreational” practices, special interest groups, pests and disease in the forest amongst many others.</t>
  </si>
  <si>
    <t>Thanked stakeholder for their response</t>
  </si>
  <si>
    <t>FN representative</t>
  </si>
  <si>
    <t xml:space="preserve">As far as comments go for BMF, the SFL has been very proactive in their management of Algonquin Values. I would say that this SFL is more proficient than most in understanding the value of AOO values, and has a higher level ability to identify Algonquin values to be protected due to their past operator training, site visits to blocks with me, and level of interest and sensitivity to such values.  Their foresters are able to identify individual values and record values in the field and will often pre-identify for the AOO  blocks that would have a higher potential for encountering values based on their understanding of historical Indigenous usage landscape and, post-glacial environments and archeological potential, through the review of the AWS.  n particular Block 1611 and 1609 have had FOPs revised to include more “exclusion areas” of various sized polygons to protect some visible values and/or areas of higher archeological potential (not covered by APA AOC). These “exclusion areas” were GPS’s by the SFL in the field while I was present after having been highlighted by myself in a desktop review of the FOP.  </t>
  </si>
  <si>
    <t>Acknowledged response.</t>
  </si>
  <si>
    <t xml:space="preserve">There were discussions in the field and during FMP meeting etc/, on how to best manage this data for the future protection of these areas, as “exclusion area” does not imply that it is an AOO value that is being protected nor does it separate such exclusions from exclusions for un-harvestable areas. The concern from the AOO is that from one FMP or operational time period to the next, the SFL could lose track that the exclusion area is to protect an Algonquin Value, and could therefore choose at a future time or by a different unaware staff member to eliminate or decrease the exclusion area.  The other concerns is that this data is not being shared or received by the MNRF because it is not an AOC, and not Indigenous values information produced through an Indigenous Values report or map being provide to the MNRF by the AOO. The long term viability of protection of these types of Algonquin Values through exclusion area classification is a concern that is currently unresolved.  There are Algonquin Cultural CROs in the current FMP but are typically not applied. For such landscape/archeological potential based values that are typically contained within the exclusion areas, the most appropriate type of current CRO is the Algonquin Cultural Landscape CRO. Again, however, even if this were applied there would still not be mapped values data contributing towards long term protection and MNRF and AOO may not having this information mapped for future FMPs/operations.
 </t>
  </si>
  <si>
    <t>See OBS 2020.2</t>
  </si>
  <si>
    <t xml:space="preserve">Concerned about lack of consultation on forestry matters within their traditional and treaty territories and lack of capacity and resources to properly participate in the consultation process.   </t>
  </si>
  <si>
    <t xml:space="preserve">20/10/2020: Thanked stakeholder for their response.  Auditor was copied an email string initiated in August between the Curve Lake representative, the MNRF FN liaison, and the company's general manager, initiated by the company, attempting to present the long term management direction and an overview of harvest areas.  A summary of the proposed presentation to Curve Lake FN: 
•Describe the geography of the Bancroft Minden Forest in relation to forest management planning
•Introduce the role of the Sustainable Licence Holder (SFL)
•Describe History of the Bancroft Minden Forest
•Present different silviculture systems and how forests are managed through harvest and renewal
•Describe the forest management planning process, where we are at and next steps
•Where to access information on planned forestry activities
•How to interpret our operations maps
•How you can get involved and who to contact.                                       As of Oct 15, Curve Lake has still not scheduled the presentation, and the offer from the company still holds.  
 </t>
  </si>
  <si>
    <t>Balsam fir</t>
  </si>
  <si>
    <t>Abies balsamea</t>
  </si>
  <si>
    <t>*</t>
  </si>
  <si>
    <t>Eastern red cedar</t>
  </si>
  <si>
    <t xml:space="preserve">Juniperus virginiana     </t>
  </si>
  <si>
    <t>Eastern larch</t>
  </si>
  <si>
    <t>Larix laricina</t>
  </si>
  <si>
    <t>White spruce</t>
  </si>
  <si>
    <t>Picea glauca</t>
  </si>
  <si>
    <t>Red spruce</t>
  </si>
  <si>
    <t>Picea rubens</t>
  </si>
  <si>
    <t>Black spruce</t>
  </si>
  <si>
    <t>Picea mariana</t>
  </si>
  <si>
    <t>Eastern white pine</t>
  </si>
  <si>
    <t>Pinus strobus</t>
  </si>
  <si>
    <t>Jack pine</t>
  </si>
  <si>
    <t>Pinus banksiana</t>
  </si>
  <si>
    <t>Northern white cedar</t>
  </si>
  <si>
    <t>Thuja occidentalis</t>
  </si>
  <si>
    <t>Eastern hemlock</t>
  </si>
  <si>
    <t>Tsuga canadensis</t>
  </si>
  <si>
    <t>Red maple</t>
  </si>
  <si>
    <t>Acer rubrum</t>
  </si>
  <si>
    <t>Sugar maple</t>
  </si>
  <si>
    <t>Acer saccharum</t>
  </si>
  <si>
    <t>Silver maple</t>
  </si>
  <si>
    <t xml:space="preserve">Acer saccharinum    </t>
  </si>
  <si>
    <t>Yellow birch</t>
  </si>
  <si>
    <t>Betula alleghaniensis</t>
  </si>
  <si>
    <t>White birch</t>
  </si>
  <si>
    <t>Betula papyrifera</t>
  </si>
  <si>
    <t>Bitternut hickory</t>
  </si>
  <si>
    <t xml:space="preserve">Cary cordiformis   </t>
  </si>
  <si>
    <t>Green (red) ash</t>
  </si>
  <si>
    <t xml:space="preserve">Fraxinus pennsylvanica    </t>
  </si>
  <si>
    <t>Black Ash</t>
  </si>
  <si>
    <t>Fraxinus nigra</t>
  </si>
  <si>
    <t>White Ash</t>
  </si>
  <si>
    <t>Fraxinus americana</t>
  </si>
  <si>
    <t>Butternut</t>
  </si>
  <si>
    <t>Juglans cinerea</t>
  </si>
  <si>
    <t>Balsam poplar</t>
  </si>
  <si>
    <t>Populus balsamifera</t>
  </si>
  <si>
    <t>Large tooth aspen</t>
  </si>
  <si>
    <t>Populus grandidentata</t>
  </si>
  <si>
    <t>Quaking aspen</t>
  </si>
  <si>
    <t>Populus tremuloides</t>
  </si>
  <si>
    <t>Black cherry</t>
  </si>
  <si>
    <t>Prunus serotina</t>
  </si>
  <si>
    <t>White oak</t>
  </si>
  <si>
    <t xml:space="preserve">Quercus alba   </t>
  </si>
  <si>
    <t>Bur oak</t>
  </si>
  <si>
    <t xml:space="preserve">Quercus macrocarpa    </t>
  </si>
  <si>
    <t>Northern red oak</t>
  </si>
  <si>
    <t>Quercus rubra</t>
  </si>
  <si>
    <t>Basswood</t>
  </si>
  <si>
    <t>Tilia americana</t>
  </si>
  <si>
    <t>White elm</t>
  </si>
  <si>
    <t>Ulnus americana</t>
  </si>
  <si>
    <t>N/A</t>
  </si>
  <si>
    <t xml:space="preserve">yes </t>
  </si>
  <si>
    <t>yes</t>
  </si>
  <si>
    <t>no</t>
  </si>
  <si>
    <t>FSC 100%</t>
  </si>
  <si>
    <t>Roundwood (Logs)</t>
  </si>
  <si>
    <t>Abies, Juniperus, Picea, Pinus, Thuja, Tsuga, Acer, Betula, Fagus, Fraxinus, Juglans, Populus, Prunus, Quercus, Tilia, Ulmus spp.
Details in annex A3 Species list</t>
  </si>
  <si>
    <t>Fuel Wood</t>
  </si>
  <si>
    <t>October 25-28, 2021</t>
  </si>
  <si>
    <t xml:space="preserve">FOURTH SURVEILLANCE </t>
  </si>
  <si>
    <t xml:space="preserve">Factors increasing auditing time:  Indigenous Peoples present, HCVs present. </t>
  </si>
  <si>
    <t>Factors decreasing auditing time: Experienced auditor, no CAR's from previous audit.</t>
  </si>
  <si>
    <t>Larry Nall, Audit team leader.  B.S. Forest Management.   Larry is a consulting forester, owner of a medium-sized forest management company for thirty-four years, then a Lead auditor FM/COC for thirteen years.</t>
  </si>
  <si>
    <t>The assessment involved review of relevant management planning documentation and records, site visits, discussion with forest managers and workers, and completion of the forest management checklists.  Sites were selected to include areas of recent or on-going operations, and regeneration treatments up to six years old.</t>
  </si>
  <si>
    <t>78 consultees were contacted</t>
  </si>
  <si>
    <t>Consultation was carried out on 20/July/2021</t>
  </si>
  <si>
    <t>3 responses were received</t>
  </si>
  <si>
    <t>The forest was assessed against the new National Forest Stewardship Standard (NFSS) which was published for Canada: FSC-STD-01-001 V5-2 EN Approved,  02  April  2019.  Available at https://fsc.org/en/document-center</t>
  </si>
  <si>
    <t>BMFC Shareholder</t>
  </si>
  <si>
    <t xml:space="preserve">I feel it’s well managed and they take all precautions before doing it </t>
  </si>
  <si>
    <t>thanked for response</t>
  </si>
  <si>
    <t>We would like to be interviewed during the upcoming audit for the Bancroft Minden Forest, as a self-identified, interested stakeholder.</t>
  </si>
  <si>
    <t>31/08/2021: Acknowledged receipt of request.  Auditor has scheduled a Zoom meeting immediately following the audit.</t>
  </si>
  <si>
    <t>Have concerns about the Forest Management Plan planning process and 2019-2021 logging practices, as detailed in their submission document and supporting papers attached.</t>
  </si>
  <si>
    <t>02/09/2021: Thanked stakeholder for their submission.  Auditor has considered the group's submissions, and has visited the sites referenced on the ground.</t>
  </si>
  <si>
    <t>Government</t>
  </si>
  <si>
    <t>Neutral</t>
  </si>
  <si>
    <t>Staff is willing, intelligent, and easy to communicate with.  There is a need to improve skills in prescribing the relatively new irregular shelterwood SGR.</t>
  </si>
  <si>
    <t>Auditor has visited new prescriptions in the Irregular Shelterwood SGR and responded to criteria based on interviews with staff and site visits.</t>
  </si>
  <si>
    <t>AAC</t>
  </si>
  <si>
    <t>AHA</t>
  </si>
  <si>
    <t>ANSI</t>
  </si>
  <si>
    <t>AOC</t>
  </si>
  <si>
    <t>AOO</t>
  </si>
  <si>
    <t>AR</t>
  </si>
  <si>
    <t>BA</t>
  </si>
  <si>
    <t>CFSA</t>
  </si>
  <si>
    <t>CORLAP</t>
  </si>
  <si>
    <t>COSSARO</t>
  </si>
  <si>
    <t>CRO</t>
  </si>
  <si>
    <t>FN</t>
  </si>
  <si>
    <t>FOIP</t>
  </si>
  <si>
    <t>FOP</t>
  </si>
  <si>
    <t>FRI</t>
  </si>
  <si>
    <t>LCAC</t>
  </si>
  <si>
    <t>MECP</t>
  </si>
  <si>
    <t>MNRF</t>
  </si>
  <si>
    <t>NDMNRF</t>
  </si>
  <si>
    <t>SGR</t>
  </si>
  <si>
    <t>WSIB</t>
  </si>
  <si>
    <t>Annual Allowable Cut</t>
  </si>
  <si>
    <t>Available Harvest Area</t>
  </si>
  <si>
    <t>Area of Natural and Scientific  Interest</t>
  </si>
  <si>
    <t>Area of Concern</t>
  </si>
  <si>
    <t>Algonquins of Ontario</t>
  </si>
  <si>
    <t>Annual Report</t>
  </si>
  <si>
    <t>Annual Work Schedule</t>
  </si>
  <si>
    <t>Basal area, expressed as square meters per hectare</t>
  </si>
  <si>
    <t>Crown Forest Sustainability Act</t>
  </si>
  <si>
    <t>Conditions on Existing Roads and Landings</t>
  </si>
  <si>
    <r>
      <t>The Committee </t>
    </r>
    <r>
      <rPr>
        <b/>
        <sz val="11"/>
        <color rgb="FF5F6368"/>
        <rFont val="Cambria"/>
        <family val="1"/>
      </rPr>
      <t>on</t>
    </r>
    <r>
      <rPr>
        <sz val="11"/>
        <color rgb="FF4D5156"/>
        <rFont val="Cambria"/>
        <family val="1"/>
      </rPr>
      <t> the Status of Species at Risk in </t>
    </r>
    <r>
      <rPr>
        <b/>
        <sz val="11"/>
        <color rgb="FF5F6368"/>
        <rFont val="Cambria"/>
        <family val="1"/>
      </rPr>
      <t>Ontario</t>
    </r>
  </si>
  <si>
    <t>Conditions on regular operations</t>
  </si>
  <si>
    <t>First Nations</t>
  </si>
  <si>
    <t>Forest Operation Information Program</t>
  </si>
  <si>
    <t>Forest Operation Prescriptions</t>
  </si>
  <si>
    <t>Forest Resource Inventory</t>
  </si>
  <si>
    <t>Local Citizens Advisory Committee</t>
  </si>
  <si>
    <t>Ministry of Environment, Conservation, and Parks</t>
  </si>
  <si>
    <t>Ministry of Natural Resources and Forests (old name)</t>
  </si>
  <si>
    <t>Ministry of Northern Development, Mining, Natural Resources, and Forests</t>
  </si>
  <si>
    <t>Non Timber Forest Products</t>
  </si>
  <si>
    <t>Silvicultural Ground Rules</t>
  </si>
  <si>
    <t>Workplace Safety and Insurance Board</t>
  </si>
  <si>
    <t>BMFC</t>
  </si>
  <si>
    <t>NDMNRF Regional Indigenous Relations Advisor</t>
  </si>
  <si>
    <t>First Nations relations</t>
  </si>
  <si>
    <t>Svetlana (general manager) has done an excellent job in her communications with First Nations groups.</t>
  </si>
  <si>
    <t>Noted</t>
  </si>
  <si>
    <t>m: 2
f: 4</t>
  </si>
  <si>
    <t>265,000 cu m/yr</t>
  </si>
  <si>
    <t xml:space="preserve">Three complaints.  </t>
  </si>
  <si>
    <t xml:space="preserve">Depletions will be reported on Nov 15 for the year ending March 31, 2021.  </t>
  </si>
  <si>
    <t>Harvesting records:  AR-1 and AR-2 for fiscal year 2021 were verified.</t>
  </si>
  <si>
    <t>The Annual Work Schedule was linked on the BMFC website, as well as the Ontario NDMNRF website, and presented to interested stakeholders, including the LCC and Algonquins of Ontario, as well as Williams Treaty FN representatives.</t>
  </si>
  <si>
    <t>The logs pass from FM to the owners through the Bill of Lading, with info containing volume, product,  FSC100%, SA-FM/COC-003810.  Auditor verified BOL #34068, dated Sept 21, 2021,  originating in Block 1656, poplar sawlogs.</t>
  </si>
  <si>
    <t>The assessment team reviewed the management situation. The company hired a new communications forester who also writes prescriptions, and the office manager/GIS/administration came back from maternity leave.  One compliance tech is no longer with the company.</t>
  </si>
  <si>
    <t xml:space="preserve"> The management of the Bancroft Minden Forest is conducted under the authority of a 20-year Sustainable Forest License (SFL) issued by the NDMNRF ( Bancroft Minden Forest SFL # 542585).  The SFL was amended December 12, 2018, with a twenty-year extension.  The extension expires in 2038.   A legal description of the Bancroft Minden Forest licence area is contained in the license document, including a map prepared by NDMNRF. Public web access to the licence is provided by NDMNRF on the internet at the following address: http://www.NDMNRF.gov.on.ca.</t>
  </si>
  <si>
    <t>The Province of Ontario granted the legal tenure.</t>
  </si>
  <si>
    <t>Maps are attached to Forest Management plans (FMPs).  Geographic Information System (GIS) with various layers shows company boundaries.</t>
  </si>
  <si>
    <t>There is no evidence of bribery, coercion, or other acts of corruption.</t>
  </si>
  <si>
    <t>October 25: Opening meeting</t>
  </si>
  <si>
    <t>October 25: Document review, interviews with staff, field tour for half day</t>
  </si>
  <si>
    <t>October 25-28 Document review</t>
  </si>
  <si>
    <t>October 27: Field tour</t>
  </si>
  <si>
    <t>October 28: Closing meeting</t>
  </si>
  <si>
    <t>The company does not have a policy in its HR documents.</t>
  </si>
  <si>
    <t>CAR 2021.1</t>
  </si>
  <si>
    <t>A policy is not implemented that Includes a commitment not to offer or receive bribes of any description.</t>
  </si>
  <si>
    <t>1.7.1</t>
  </si>
  <si>
    <t>The company shall have a policy implemented that Includes a commitment not to offer or receive bribes of any description.</t>
  </si>
  <si>
    <t>Twelve months after receipt of the final report</t>
  </si>
  <si>
    <t>First Nations communities are sent the AWS every year, and are invited to request a custom consultation so values polygons can be submitted to the company for protection.</t>
  </si>
  <si>
    <t>NDMNRF has designated staff to support the input process.  No FN group has taken advantage of the info centers in the last year.  Curve Lake FN has reached out to the company for mor involvement.  On August 20, the company made a presentation to Curve Lake on forest management and the AWS (Annual Work Schedule).</t>
  </si>
  <si>
    <t>With its new FMP, the company has designated AOC's for its values.  The company has gone back to bypasses used in the past to protect confidential FN values, and has sent polygons of these values protection parcels to AOO.  What the AOO does with these values polygons is going to be negotiated.  The bottom line is that AOO does not want these polygons in LIO (Land Information Ontario) because they are confidential to the FN communities.</t>
  </si>
  <si>
    <t xml:space="preserve">October 25, 2021.  The company has gone back and created values polygons of the exclusions (bypasses) in harvest blocks where AOO had requested protection, and submitted this database to AOO.  </t>
  </si>
  <si>
    <t>There have been no complaints in the last year that rights or values have been violated.</t>
  </si>
  <si>
    <t>The company has displayed their FSC certificate in the office, and the website affirms the company's commitment.</t>
  </si>
  <si>
    <t>This is an NDMNRF function.</t>
  </si>
  <si>
    <t>October 26, 2021.  The company has adopted the anti-bribery policy they attained from another SFL.</t>
  </si>
  <si>
    <t>October 26, 2021.  The auditor was copied the letter to the nursery at Kemptville informing them of the prohibited chemicals.  The nursery responded that they do not use the chemicals listed.</t>
  </si>
  <si>
    <t>All of these assessments are in the Analysis Package of the FMP.</t>
  </si>
  <si>
    <t>1. NDMNRF does studies on the identified values to see if or to what extent values are impacted.  2. AOC prescriptions described in Table FMP-11.  3. NDMNRF does this monitoring of environmental impacts or changes.</t>
  </si>
  <si>
    <t>1., 4.-5. FMP 4.2.2.2 CRO's. 2.-3. FMP 4.5.5.1 CORLAP's.</t>
  </si>
  <si>
    <t>Compliance inspections on operations reported in FOIP.</t>
  </si>
  <si>
    <t>1-5. FMP 4.2.2.2 CRO's</t>
  </si>
  <si>
    <t>The field tours verified that practices to minimize the loss of productive forest area are being implemented.</t>
  </si>
  <si>
    <t>1.  FMP 4.5.5.1.3, FMP 4.3.6.1, FMP 4.2.2.2.20.  2. FMP 4.2.2.2.20, FMP 4.5.5.1.3.  3-4. FMP 4.5.5.1.3.  5. Referred to in FMP 4.5.5.1 CORLAP's</t>
  </si>
  <si>
    <t>1-4. FMP 4.2.2.2 CRO's. 5. HCV Assessment, AOC's.  6. FMP-11, FMP 4.2.2.2 CRO's</t>
  </si>
  <si>
    <t>1-4. FMP-10, FMP 3.7.3.  5. Supp Doc A Historic Forest Condition</t>
  </si>
  <si>
    <t>1. Analysis Package Sec 2.  2. Analysis Package App 7.  3. Analysis Package 3.1.5</t>
  </si>
  <si>
    <t>FMP 2.1.4.1 lists all the current SAR's</t>
  </si>
  <si>
    <t>The update of the Stand and Site Guide has still not been completed.  In the new FMP, the AOC prescriptions are all in FMP-11.  Compliance monitoring indicated no incursions into protected AOC's in the last year.</t>
  </si>
  <si>
    <t>When public concern alleged that there are more SAR than NDMNRF has identified, the ministry has agreed to do further searching and the company has agreed to defer further harvest operations in blocks adjacent to the Catchacoma Forest.</t>
  </si>
  <si>
    <t>Plans for protection of all SAR are described in FMP-11.</t>
  </si>
  <si>
    <t xml:space="preserve">There was not a training session due to COVID this year, but with the new FMP, and new AOC prescriptions, the training is scheduled for spring 2022.  At that time operators and tree markers will be trained in separate sessions. </t>
  </si>
  <si>
    <t>In the last year, one raptor nest was reported to NDMNRF by an employee of the company while doing block layout.  The polygon for the value was added to the GIS layer in case the LIO submission was late again.</t>
  </si>
  <si>
    <t>There has been no change to the S3 response.</t>
  </si>
  <si>
    <t xml:space="preserve">There has been no change, nor has there been an update, to the gap analysis of 2019. </t>
  </si>
  <si>
    <t xml:space="preserve">The company is mandated to manage the lands the crown has designated for timber management, not to proactively be involved with designating conservation lands.  The FMP 2.1.4.3 lists designated conservation lands, provincial parks, conservation reserves, and Areas of Natural and Scientific Interest. </t>
  </si>
  <si>
    <t>FMP-11 lists an AOC for buffer prescriptions around designated parks and conservation lands.  FMP 4.2.2.2.25 and 4.2.2.2.26.</t>
  </si>
  <si>
    <t>30,139 ha are protected, 10% of the total land base managed by BMFC.  70,414 ha are in designated conservation reserves, provincial parks, and areas of natural and scientific interest where management is not the responsibility of the company.  Actual protected area within the gross boundary of the management unit boundary is 15%.</t>
  </si>
  <si>
    <t>FMP 2.1.4.3 lists the protected areas.</t>
  </si>
  <si>
    <t>Management is not within the licensed mandate of the company.</t>
  </si>
  <si>
    <t xml:space="preserve">1. Designated conservation lands are protected by full legal status.  2. Designated conservation lands are fully recognized in the FMP.  3. Harvest activities and other operations are prohibited on these lands.  FMP 2.1.4.3. </t>
  </si>
  <si>
    <t>The last update was in September 2019.</t>
  </si>
  <si>
    <t>1.-2. FMP 2.1.4.3 Old Growth Forests, FMP 4.2.2.2.11-13 CRO.  3. FMP 4.2.2.2.2 CRO.   4. FMP 4.2.2.2.3 CRO.  5. FMP 4.2.2.2.9 CRO.  6. FMP-11 AOC's.  7. FMP 4.2.2.2.21 and 23.  8. FMP-11 AOC.  9. No bird migration sites have been identified by NDMNRF.  10. FMP 4.2.2.2.4 CRO.  11.11. Wallows have not been identified by NDMNRF.  12. FMP-11 AOC .</t>
  </si>
  <si>
    <t>The company is moving toward targets, rather than away from targets described in the Landscape Guide.  FMP 5.1 Assessment of Management Achievements, describes this progress.  Of the 34 objective targets, only five are not moving toward achievement.  Mitigation is discussed for those five objectives.</t>
  </si>
  <si>
    <t xml:space="preserve">The AOC for hunting camps is a 35 meter buffer from the main building.  Management for moose and deer emphasis areas is aimed at maintaining or improving habitats.  </t>
  </si>
  <si>
    <t>AOC's for water features are designed for values protection.   FMP 4.2.2.2 CRO's and FMP 4.5.5.1 CORLAP's describe best management practices for these water features.</t>
  </si>
  <si>
    <t>CAR 2021.2</t>
  </si>
  <si>
    <t>1. The company has formulas for sizing culverts and bridges based on potential hydrological impacts. 2. Aspect, elevation, and size of cutblock are considered in the calculation for appropriate culvert and bridge sizing.  3. FMP 4.5.5.1 CORLAP's.  4. FMP 3.6.1 Road density statement.  5. Due to the nature of management requiring repeat entries, roads are re-used.</t>
  </si>
  <si>
    <t>FMP-10, Assessment of Objective Achievement describes indicators, plan start levels (2021), the desirable level, the timing of assessment, target, and the long term management direction temporal terms (short, medium, long).  In general, this table describes the movement toward the simulated range of natural variation.  Targets are identified with ranges.  FMP 3.7.3 also describes assessment of objective achievement.</t>
  </si>
  <si>
    <t>6.8.5	In a manner consistent with the ecology of the ecoregion* and forest types* being managed, management activities* show consideration for maintenance and restoration* of connectivity* in the forest landscape*.
Connectivity* planning considers the natural mosaic of forest types* and disturbance patterns, as well as managing roads*, linear disturbances, culverts and other crossings of wetlands* and water bodies*, and other barriers that affect connectivity*.</t>
  </si>
  <si>
    <t xml:space="preserve"> FMP 4.2.2.2.21 CRO describes general provisions for Major Travel Corridors and trails in deer yards.  The reality is that streams and roads often constrain boundaries of allocations.  By leaving streams protected, the company is maintaining natural travel corridors.</t>
  </si>
  <si>
    <t xml:space="preserve">
6.8.6	Appropriate to the scale, intensity and risk* of operations, access management is being implemented for roads* developed for forest management that:
1.	Addresses use management strategies (including deactivation* and/or abandonment* and maintenance) for all grades of road* under the management of The Organization* or in collaboration with other authorities;
2.	Considers intactness in areas with sensitive biological values and where remoteness is a key tourism value;
3.	Implements access development, use, and road* reclamation in contiguous blocks as identified in Indicator 6.8.4, while considering the needs of species at risk* and access-sensitive species;
4.	Identifies and attempts to maintain a fair and equitable balance between the ecological value of intactness and social and economic values associated with maintenance of access; and
5.	Is consistent with or exceeds requirements of approved government/land
management plans*.
Where access and/or other linear disturbances are being constructed or used by other tenure* holders or other land users, The Organization* works within its sphere of influence* to address the components of this Indicator* and encourage others to address the components of the Indicator*.</t>
  </si>
  <si>
    <r>
      <t xml:space="preserve">INTENT BOX: </t>
    </r>
    <r>
      <rPr>
        <sz val="10"/>
        <rFont val="Cambria"/>
        <family val="1"/>
        <scheme val="major"/>
      </rPr>
      <t>This Indicator* requires use management strategies to address deactivation* and/or abandonment and maintenance for all grades of roads*. There may be circumstances in which neither deactivation* nor abandonment* is appropriate, such as when a road* has customary or legal* use by a community or is required by other resources users. In such cases, it would be reasonable* that the management plan* indicates the rationale and plans for ongoing use.
This Indicator* refers to road* reclamation in contiguous blocks, linking the requirements of this Indicator* to those of Indicators 6.8.3 and 6.8.4. Reclamation can be either passive, through restriction of access, including removal of water crossings, or active, through practices such as planting or otherwise facilitating regeneration on road* surfaces. Decisions regarding appropriate practices used should take into consideration the likely success of the practices in returning roads* to forested conditions as promptly as is practical.
Refer to Indicator 6.5.9 for consideration of road* building in designated conservation lands*.</t>
    </r>
  </si>
  <si>
    <t>6.8.7	The Organization* works within its sphere of influence*, with managers, agencies and Indigenous Peoples* responsible for managing lands adjacent to the forest* to coordinate approaches to landscape*-level management, including:
1.	Management to facilitate landscape*-scale* connectivity*;
2.	Management to minimize cumulative disturbances*; and
3.	Maintenance and/or restoration* of large contiguous areas.</t>
  </si>
  <si>
    <t>Coordinating a landscape-level approach is a resonsibility of NDMNRF.</t>
  </si>
  <si>
    <t xml:space="preserve">1. Supp Doc H Roads and Water Crossing Documentation, Sec 3, FMP-18.  2-5. Supp Doc H Roads and Water Crossing Documentation, Sec 3.   </t>
  </si>
  <si>
    <t>The forest does not convert natural stands to plantations.</t>
  </si>
  <si>
    <t>Planned harvest activity is the tool used to shift forest composition toward its simulated range of natural variation targets.  Long term management direction models how much area by forest unit needs to be harvested to meet the targets.  That calculation informs decision-making across the landscape in allocation planning.</t>
  </si>
  <si>
    <t>1-2.  There have been uncommon instances in the past where non-compliance result in erosion into creeks and water bodies.  Once the compliance techs discover the damage, straw bales and silt fences have been prescribed to block water and particulate matter from entering water bodies or streams, and grass seed is planted to stabilize the soil in the longer term, often after an excavator has repaired the damage..  BMFC had this experience in Block 1724, in 2014, during a major rain event when muddy runoff from a skid trail flooded a small valley and ran into a creek feeding a fish-bearing lake.</t>
  </si>
  <si>
    <t>The logs pass from OVFI to the mills, identified through the Bill of Lading, with info containing volume, product, FSC100%, SA-FM/COC-003810.  On Crown lands there is strong legislation in place for demonstrating the legality of harvests and wood purchases (Crown Forest Sustainability Act). There are no CITES species grown on the Forest.</t>
  </si>
  <si>
    <t>N</t>
  </si>
  <si>
    <t>The current Bill of Lading design is the same one approved by SA</t>
  </si>
  <si>
    <t>No new promotional trademark designs have been used.</t>
  </si>
  <si>
    <t>This is an NDMNRF responsibility.  The company is obligated to report illegal activities encountered in the bush.</t>
  </si>
  <si>
    <t>The company is obligated to report illegal activities encountered in the bush.</t>
  </si>
  <si>
    <t>The Communications Forester is charged with keeping a file of complaints received by the company concerning its operations, although no complaints have pertained to violations of the law.  In earlier parts of the year, complaints were kept in files by the compliance tech and the general manager.</t>
  </si>
  <si>
    <t>The Issue Resolution Procedure has been changed.  When no resolution is accomplished by the company, the dispute is turned over to the NDMNRD District Manager.  If this does not result in resolution, the dispute is remanded to the Southern Regional Director.  After a decision by the Regional Director, the path for the disputant goes directly to the judicial system for review.</t>
  </si>
  <si>
    <t>No complaints related to statutory or customary law were received.</t>
  </si>
  <si>
    <t>The FMP planning is complete now, so the primary communication with FN communities is the offer to consult on presenting the AWS every year.</t>
  </si>
  <si>
    <t>FMP Sec 2 describes the socio-economic condition of the area.</t>
  </si>
  <si>
    <t>The FMP planning process is complete, but the LCC agreed to continue to meet infrequently.  The results of the formal consultation (five periods) are documented in Supp Doc J Summary of Public Consultation.</t>
  </si>
  <si>
    <t>Williams Treaty FN have both traditional and treaty territory within the Forest.  When a cottage association or landowners have expressed interest in being informed, their names and contact information is added to the front page of the FOP for a block so they can be kept up to date.  The auditor verified Block 1703, and at the bottom of the first page is the name and contact information for a person wanting to stay informed throughout the harvest.</t>
  </si>
  <si>
    <t>The auditor examined the file from the Catchacoma complaints and verified that the general manager responded in a timely manner until the dispute was formally elevated to an NDMNRF decision via the Issues Resolution Procedures.</t>
  </si>
  <si>
    <t>Three complaints were posted in the complaints folders.  Each had the date of complaint and the date of response posted.  The longest response time was six days.  All the complaints were noted as resolved by the company, and the resolution was described.</t>
  </si>
  <si>
    <t>The record includes a narrative on steps taken to resolve,  and the outcomes for each complaint.  None of the three were unresolved.</t>
  </si>
  <si>
    <t>There is no change to the S3 response.  The SEM monitoring is up-to-date</t>
  </si>
  <si>
    <t>2. The Issue Resolution Procedure has been updated.  When no resolution is accomplished by the company, the dispute is turned over to the NDMNRD District Manager.  If this does not result in resolution, the dispute is remanded to the Southern Regional Director.  After a decision by the Regional Director, the path for the disputant goes directly to the judicial system for review.</t>
  </si>
  <si>
    <t>Monitoring these values is a function of NDMNRF.</t>
  </si>
  <si>
    <t>There is no change from the S3 response.</t>
  </si>
  <si>
    <t>The Stand and Site Guide is scheduled to be reviewed every five years by experts and stakeholders.  This is the definitive guide for prescribing values protection.  MNRF experts evaluate monitoring data for effectiveness of the prescriptions the Guide mandates.  The company compliance program is monitored by compliance specialists within the ministry, with non-compliances by both ministry and company techs recorded on FOIP.</t>
  </si>
  <si>
    <t>During the Stand and Site Guide review, a multitude of experts and stakeholders are solicited for comment in an attempt to capture the state of the scientific knowledge.</t>
  </si>
  <si>
    <t>For the new FMP, a new CRO was added: FMP 4.2.2.2.23 concerning terrestrial invasive plants.  The CRO gives best management practices for operators to prevent the spread of invasives.  The company has committed to training operators during the spring operators' meeting, which is planned for this year after a year's hiatus due to COVID.</t>
  </si>
  <si>
    <t>NDMNRF personnel are back on the ground after COVID prohibitions doing SAR surveys, but the company has received no LIO submissions in the past year due to the pandemic.</t>
  </si>
  <si>
    <t>LIO</t>
  </si>
  <si>
    <t>Land Information Ontario</t>
  </si>
  <si>
    <t>If it's a compliance issue that is causing the ineffectiveness, the issue is dealt with by MNRF with penalties to discourage non-compliance, once the non-compliance is identified by company or ministry compliance techs.</t>
  </si>
  <si>
    <t>If the issue causing ineffectiveness are due to imperfections in the prescription, the Stand and Site Guide review is supposed to mandate a more effective prescription during its review.</t>
  </si>
  <si>
    <t>For the new FMP, all the Stand and Site Guide directions and prescriptions were adopted.  FMP-11 records all the AOC prescriptions.</t>
  </si>
  <si>
    <t>1. The Bancroft Minden Forest Co. has no outstanding claims of non compliance with national and local laws and administrative requirements related to forest management. All laws related to Crown Forest Act and guides are known and attempted to be followed.  There have been some operational non-compliances that are normal for an operation of BMFC's size., but very few in the last year.  BMFC carries out internal inspections with inspectors certified by the Ministry of Natural Resources (NDMNRF).  Annual public reports are produced for NDMNRF.  Customary rights of indigenous peoples include non-restricted hunting and fishing for First Nations members.  2. Administrative requirements are detailed in the SFL license documents.  3-4. NDMNRF retains the obligation to consult with FN communities, and BMFC carries out that duty as agents of the Crown.</t>
  </si>
  <si>
    <t>FMP 3.7.5 Non-Timber Values.   Recreation, tourism, hunting, and power generation are identified and discussed.</t>
  </si>
  <si>
    <t>The company used a Restricted HHP</t>
  </si>
  <si>
    <t>VisionMax</t>
  </si>
  <si>
    <t>Restricted</t>
  </si>
  <si>
    <t>Effectiveness, cost, safety</t>
  </si>
  <si>
    <t>Blocks 1626, 2022, 1642,1643,1601,1064,1679</t>
  </si>
  <si>
    <t>91 kg</t>
  </si>
  <si>
    <t>Garlon RT, trichlorpyr</t>
  </si>
  <si>
    <t>Block 2035, 1660</t>
  </si>
  <si>
    <t>118 kg</t>
  </si>
  <si>
    <t>October 25: Block 1711, Catchacoma controversy, hemlock selection harvest; Block 1671, hardwood selection harvest.</t>
  </si>
  <si>
    <t>October 27: Block 2887, active logging, irregular shelterwood prescription; Block 2888, irregular shelterwood prescription; Block 1064, white pine shelterwood, mechanical site prep; Block 2854, shelterwood prescription; Block 1679, 2016 plant, hand tending 2019; Block 1678, shelterwood seed cut 2015, natural regen with three species; Block 1679, mixed hardwood clearcut with retention, water crossing non-compliance.</t>
  </si>
  <si>
    <t>The company considers on a treatment by treatment basis which methodology to use.  Manual tending was considered in the prescription, but was not chosen due to reduced effectiveness, cost, and safety to the operator.</t>
  </si>
  <si>
    <t>The ESRA's adopted by the company was developed collaboratively by the FSC Rest-of-Canada User Group.</t>
  </si>
  <si>
    <t>The company has incorporated the results of the ESRA into its prescriptions.  The auditor verified that the prescription for Block 1660 incorporated the results of the ESRA into the prescription.</t>
  </si>
  <si>
    <t>A derogation is not necessary for these herbicides.</t>
  </si>
  <si>
    <t>The company selected the option of greater effectiveness, and less expense, with more safety for the operator, but with more environmental risk.</t>
  </si>
  <si>
    <t>The auditor verified that the water body and streams in Block 1660 were protected with 3 meter no-spray buffers, listed in 2 AOC's in the Vegetation Management Prescription .</t>
  </si>
  <si>
    <t>The AR-5, The Summary of Planned and Completed Pesticide Applications in Ontario Crown Forests, was verified by the auditor and is available upon request.</t>
  </si>
  <si>
    <t>FSC Rest-of-Canada User Group incorporated those requirements in its ESRA guides.</t>
  </si>
  <si>
    <t>The silvicultural forester researches case studies, webinars, and research papers to discern the effectiveness of trichlopyr vs glyphosate, considering that damage to advance white pine natural regen is an important factor in chemical site prep.</t>
  </si>
  <si>
    <t>GLSL Silviculture Group was engaged.</t>
  </si>
  <si>
    <t>The company forwarded the email sent to the nursery in Kemptville where its seedlings are procured.  The nursery responded that it did not use any of the pesticides that were restricted, high restricted, or prohibited.</t>
  </si>
  <si>
    <t>The nursery responded that it did not use pesticides listed.  The silvicultural forester took their word for it.</t>
  </si>
  <si>
    <t>The auditor verified the AR-5 and the block prescriptions that included all the listed attributes.</t>
  </si>
  <si>
    <t>The FMP was just updated, with a new plan for the next ten years 2021-31.  1. FMP 3.7.6 Risk Assessment confirms the precautionary approach is dominant.  2. FMP-10 lists and describes management objectives.  3. Analysis Package Supp Doc B, FMP 3.3.1 and 3.3.2.  4. Empirical data from MIST (Modeling and Inventory Support Tool), App 3 of Analysis Package; FMP 3.3.1.  5. The current inventory was delivered to the company in 2017, derived from 2006-7 imagery.  6. FMP Analysis Package 3.3 discusses forest dynamics impacts.  7. FMP process identifies constraints used by modeling.  No FSC constraints were more strenuous than SFL requirements.  8. AOC's and protected stands are constraints built into the model.  Analysis Package 5.4.  9. The modeling horizon is 150 years.  10. FMP-10 and FMP 3.6.1, Simulated Range of Natural Variability.  11. Analyis Package 3.6 and App 1 discuss sensitivity analyses.</t>
  </si>
  <si>
    <t>SFL</t>
  </si>
  <si>
    <t>Sustainable Forest License</t>
  </si>
  <si>
    <t>1. FMP 3.7.1, the ACC is expressed in AHA (Available Harvest Area).  The model kicks out the AHA after considering all constraints. 2. FMP 4.3.8 describes contingency due to disturbance.</t>
  </si>
  <si>
    <t>The annual timber harvest is reported in the AR-1, which for the FY 2021 was 140,164 cu m, or 53% of the allowable cut.</t>
  </si>
  <si>
    <t>BMFC is not licensed to produce NTFP.</t>
  </si>
  <si>
    <t>FMP Supp Doc E Social and Economic Description, Part 2 Qualitative Analysis of Impacts.</t>
  </si>
  <si>
    <t>The office remodel in the last year, fuel, office furniture, were all locally produced.  Since Toronto is within 2.5 hours, it could be considered the local outlet for marking paint and flagging.</t>
  </si>
  <si>
    <t>The only items purchased outside the local area are items such as office supplies, which are more readily purchased from outside the local area.</t>
  </si>
  <si>
    <t>The auditor verified that the budget for FY 2022 is detailed and complete.</t>
  </si>
  <si>
    <t>1. FRI  2. Analysis Package Sec 2.  3. FMP-18.  4-5. Maps throughout the FMP and LIO submission from NDMNRF.  6. No formal carbon storage is identified in the FMP.  7.MECP Gap Analysis summaries.  8-9. HCV Assessment.  10. FMP 2.1.4.1 Inventories and Information for SAR.</t>
  </si>
  <si>
    <t>SAR</t>
  </si>
  <si>
    <t>Species at Risk</t>
  </si>
  <si>
    <t>1-2. LIO and GIS layer.  3. GIS layer edited by adding bypass for these values when encountered in blocks.  4. GIS layer, LIO.</t>
  </si>
  <si>
    <t>The field tours showed no areas of noticeable negative impacts.  On Block 1064, a recent mechanical site prep was discussed and the auditor concluded that there was possibly too much mineral soil exposed.  The slash was not removed from the site through piling and burning, but was pushed aside to create planting spots and a seedbed for natural regen.  This is a subjective call, not a non-compliance, but it was requested of the company to disturb less of the humus layer in future site prep operations.</t>
  </si>
  <si>
    <t>FMP 4.2.2.2.20</t>
  </si>
  <si>
    <t>The ministry was very willing to make the analysis available to the auditor, as well as explaining the summaries produced.</t>
  </si>
  <si>
    <t>The field tours demonstrated that the company is proficient in prescribing management that meets the targets detailed in the FMP.  The newer Irregular Shelterwood SGR is not fully understood by some tree markers, but an intensive discussion at two blocks indicates that the BMFC staff is becoming familiar with the requirements.  The NDMNRF Management Forester has convened a working group to flesh out using this SGR, which the company has committed to participating in.</t>
  </si>
  <si>
    <t>OBS 2021.3</t>
  </si>
  <si>
    <t>Management activities* are implemented to achieve the SGR for the Irregular Shelterwood.</t>
  </si>
  <si>
    <t>The company should continue to work with the NDMNRF Management Forester's working group on implementing the Irregular Shelterwood SGR, and involve its tree markers in further training in its implementation.</t>
  </si>
  <si>
    <t>In Block 1069, 3 damaged culverts were permitting mud and deleterious material to enter creeks or wetlands.</t>
  </si>
  <si>
    <t>An example would be a water crossing made by a member of the public.  The company policy is to fix the damage caused by the public through implementation of the methodology discussed in 6.7.3.</t>
  </si>
  <si>
    <t>The field tour indicated that three drainage structures were deficient in Block 1069.  See CAR 2021.2.  Otherwise no other deficiencies were noted on the field tour.</t>
  </si>
  <si>
    <t>October 28: Block 2281, irregular shelterwood prescription, tree marking failure; Block 1012, older white pine plant; clearcut with seedtree, poplar regeneration; white pine shelterwood, planted 2016 after mechanical site prep; Block 2240, pine removal over red oak understory prescription.</t>
  </si>
  <si>
    <t>FMP 3.7.4 and 3.7.3.  A spatial model assesses the effects of harvest on emulating patch sizes for achieving the simulated range of natural variability.</t>
  </si>
  <si>
    <t>1-2.  FMP 3.7.2 During operational planning, an attempt is made to follow natural stand boundaries, which results in contiguous units.  3. FMP 3.6.1 Objective 15, Road density strategy.  FMP 4.5.2 describes decommissioning roads.</t>
  </si>
  <si>
    <t>The compliance tech has a copy of the completed safety checklist in the block folders.  The checklist is required of the operator at the start of every block operation.  The auditor queried Blocks 1609, 1640, 1069, and 2887 for safety checklists, and found them to be in the files.</t>
  </si>
  <si>
    <t>The auditor phoned three logging operators for information on their safety programs.  All were compliant with Annex C requirements.</t>
  </si>
  <si>
    <t>The three logging contractors contacted by the auditor all reported no accidents in the last year.</t>
  </si>
  <si>
    <t>The Ontario loggers injury rate was 5.25% for 2019, the latest year statistics were available.  The three logging contractors interviewed had a 0% rate for the last year.</t>
  </si>
  <si>
    <t>7 interviews were held by phone, Zoom, or in person during audit.</t>
  </si>
  <si>
    <t>A query to NDMNRF showed that two shareholders owe stumpage or related fees, and these are small amounts.  Both companies have plans for payment worked out with the Ministry of Finance, and NDMNRF is satisfied with their progress.</t>
  </si>
  <si>
    <t>51 Hastings St N,  Bancroft, ON   K0L 1C0</t>
  </si>
  <si>
    <t>Best management practices were not being employed to prevent sedimentation of water bodies. In Block 1069, 3 damaged culverts were permitting mud and deleterious material to enter creeks or wetlands.</t>
  </si>
  <si>
    <t>In further communication with the Curve Lake FN, the general manager gave a presentation in August and a field tour was conducted on October 22 for 10 people.  Curve Lake has expressed interest in expanding the relationship, co-applying for a grant to do more values collection and training in forest management.</t>
  </si>
  <si>
    <t>FMP Supp Doc P, Climate Change Considerations, Part 6 Carbon Sequestration, describes how good forest management contributes to carbon retention.</t>
  </si>
  <si>
    <t>A stakeholder group is under the impression that the company can identify designated conservation lands via 6.5.1.  A manager within the Regional Operations Division of the Southern Region of NDMNRF refutes the premise that the certificate holder has the authority to  identify and protect designated conservation lands.</t>
  </si>
  <si>
    <t>6.5.1 implies that the certificate holder can act outside its scope to identify and designate conservation lands on Crown land.</t>
  </si>
  <si>
    <t>To be literal about criteria 6.5, language directs that the organization shall restore where representative sample areas do not exist or are insufficient.  Representative sample areas of the type represented by Catchacome Forest, Precambrium Int. to Acidic Bedrck, Hemlock Assoc., are protected at "100% or greater of requirements achieved."  This statement is from a spreadsheet  titled "Catchacoma Area LV (Landform/vegetation) Achievement-clip",  generated by MECP (Ministry of Environment, Conservation, and Parks), provided by a senior analyst with the ministry.   This is a summary spreadsheet of the gap analysis dated 2019 performed by MECP.  The company has used an efficient process to engage the affected stakeholder Curve Lake FN, whose traditional lands are involved, and who participated in a meeting attempting to resolve the complaint by an interested stakeholder group that Block 1711 should not be logged due to its old hemlock composition.  The company responded to the complaint in a timely manner and engaged its Issue Resolution Procedure, meeting the complainants on Feb 13, 2020, along with representatives of the NDMNRF and Curve Lake FN.   Following a lack of progress toward resolution, the company moved to the next step in its Procedure, asking the NDMNRF to attemp resolution.  The District Manager sent a response on November 4, 2020, that was unsatisfactory to the stakeholder group, who took the issue to the next step in the Procedure, the Regional Manager.  She issued a final resolution letter on July 8, 2021, which is very detailed and to which the company has expressed its acceptance.   A detailed response by a manager within the Regional Operations Division of the Southern Region of NDMNRF has clearly indicated that the certificate holder cannot identify and protect designated conservation lands within the scope of its Sustainable Forest License to manage forests on Crown land.</t>
  </si>
  <si>
    <t>The company shall use best management practices to prevent sedimentation of water bodies.</t>
  </si>
  <si>
    <t xml:space="preserve">The following criteria were assessed: 1, 2.3, 3.2, 4.5, 4.4, 5, 6, 7.6, 8.2, 9.4, 10.3 </t>
  </si>
  <si>
    <t>The gap analysis was carried out by independent experts outside of the influence of NDMNRF, which is the crown ministry that is responsible for regulating forest management on  Crown land.  The Ministry of Environment, Conservation, and Protection (MECP) states that the approach is consistent with international principles and peer-reviewed scientific literature for assessing and identifying ecological representation for conservation planning.  Ontario’s approach to gap analysis is well-established and has been used since the 1970’s with modifications and updates in response to new information, data and technology.</t>
  </si>
  <si>
    <t>Ethan Huner, from Algonquins of Ontario, went to Block 2020 by himself due to COVID restrictions, and communicated values he wanted protected  with a values AOC polygon to the company, which the auditor confirmed were added to protections in the FOP.</t>
  </si>
  <si>
    <t>The company's training records are up-to-date.</t>
  </si>
  <si>
    <t>Date of issue/re-issue (business address 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</si>
</sst>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60">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sz val="11"/>
      <name val="Cambria"/>
      <family val="1"/>
    </font>
    <font>
      <sz val="10"/>
      <name val="Cambria"/>
      <family val="1"/>
    </font>
    <font>
      <b/>
      <sz val="11"/>
      <name val="Cambria"/>
      <family val="1"/>
    </font>
    <font>
      <b/>
      <sz val="10"/>
      <name val="Cambria"/>
      <family val="1"/>
    </font>
    <font>
      <sz val="11"/>
      <color indexed="12"/>
      <name val="Cambria"/>
      <family val="1"/>
    </font>
    <font>
      <vertAlign val="superscript"/>
      <sz val="11"/>
      <name val="Cambria"/>
      <family val="1"/>
    </font>
    <font>
      <b/>
      <i/>
      <sz val="11"/>
      <color indexed="12"/>
      <name val="Cambria"/>
      <family val="1"/>
    </font>
    <font>
      <i/>
      <sz val="11"/>
      <color indexed="10"/>
      <name val="Cambria"/>
      <family val="1"/>
    </font>
    <font>
      <b/>
      <vertAlign val="superscript"/>
      <sz val="11"/>
      <name val="Cambria"/>
      <family val="1"/>
    </font>
    <font>
      <b/>
      <sz val="22"/>
      <name val="Cambria"/>
      <family val="1"/>
    </font>
    <font>
      <vertAlign val="superscript"/>
      <sz val="10"/>
      <name val="Cambria"/>
      <family val="1"/>
    </font>
    <font>
      <u/>
      <sz val="10"/>
      <name val="Cambria"/>
      <family val="1"/>
    </font>
    <font>
      <b/>
      <u/>
      <sz val="11"/>
      <name val="Cambria"/>
      <family val="1"/>
    </font>
    <font>
      <b/>
      <u/>
      <vertAlign val="superscript"/>
      <sz val="11"/>
      <name val="Cambria"/>
      <family val="1"/>
    </font>
    <font>
      <b/>
      <sz val="11"/>
      <color indexed="12"/>
      <name val="Cambria"/>
      <family val="1"/>
    </font>
    <font>
      <sz val="11"/>
      <color indexed="10"/>
      <name val="Cambria"/>
      <family val="1"/>
    </font>
    <font>
      <sz val="9"/>
      <color indexed="81"/>
      <name val="Tahoma"/>
      <family val="2"/>
    </font>
    <font>
      <b/>
      <sz val="9"/>
      <color indexed="81"/>
      <name val="Tahoma"/>
      <family val="2"/>
    </font>
    <font>
      <sz val="14"/>
      <name val="Cambria"/>
      <family val="1"/>
    </font>
    <font>
      <vertAlign val="superscript"/>
      <sz val="14"/>
      <name val="Cambria"/>
      <family val="1"/>
    </font>
    <font>
      <b/>
      <u/>
      <sz val="11"/>
      <color indexed="12"/>
      <name val="Cambria"/>
      <family val="1"/>
    </font>
    <font>
      <b/>
      <i/>
      <sz val="11"/>
      <name val="Cambria"/>
      <family val="1"/>
    </font>
    <font>
      <i/>
      <sz val="11"/>
      <color indexed="12"/>
      <name val="Cambria"/>
      <family val="1"/>
    </font>
    <font>
      <sz val="8"/>
      <name val="Cambria"/>
      <family val="1"/>
    </font>
    <font>
      <vertAlign val="superscript"/>
      <sz val="8"/>
      <name val="Cambria"/>
      <family val="1"/>
    </font>
    <font>
      <sz val="11"/>
      <color indexed="8"/>
      <name val="Cambria"/>
      <family val="1"/>
    </font>
    <font>
      <b/>
      <i/>
      <u/>
      <sz val="11"/>
      <name val="Cambria"/>
      <family val="1"/>
    </font>
    <font>
      <b/>
      <sz val="12"/>
      <name val="Cambria"/>
      <family val="1"/>
    </font>
    <font>
      <b/>
      <u/>
      <sz val="12"/>
      <name val="Cambria"/>
      <family val="1"/>
    </font>
    <font>
      <i/>
      <sz val="11"/>
      <color indexed="56"/>
      <name val="Cambria"/>
      <family val="1"/>
    </font>
    <font>
      <b/>
      <i/>
      <sz val="11"/>
      <color indexed="56"/>
      <name val="Cambria"/>
      <family val="1"/>
    </font>
    <font>
      <i/>
      <u/>
      <sz val="11"/>
      <color indexed="10"/>
      <name val="Cambria"/>
      <family val="1"/>
    </font>
    <font>
      <b/>
      <sz val="10"/>
      <name val="Arial"/>
      <family val="2"/>
    </font>
    <font>
      <i/>
      <sz val="8"/>
      <name val="Arial"/>
      <family val="2"/>
    </font>
    <font>
      <sz val="11"/>
      <color theme="1"/>
      <name val="Calibri"/>
      <family val="2"/>
      <scheme val="minor"/>
    </font>
    <font>
      <sz val="11"/>
      <name val="Cambria"/>
      <family val="1"/>
      <scheme val="major"/>
    </font>
    <font>
      <sz val="10"/>
      <name val="Cambria"/>
      <family val="1"/>
      <scheme val="major"/>
    </font>
    <font>
      <sz val="14"/>
      <name val="Cambria"/>
      <family val="1"/>
      <scheme val="major"/>
    </font>
    <font>
      <b/>
      <sz val="11"/>
      <name val="Cambria"/>
      <family val="1"/>
      <scheme val="major"/>
    </font>
    <font>
      <sz val="11"/>
      <color indexed="12"/>
      <name val="Cambria"/>
      <family val="1"/>
      <scheme val="major"/>
    </font>
    <font>
      <b/>
      <i/>
      <sz val="11"/>
      <color indexed="12"/>
      <name val="Cambria"/>
      <family val="1"/>
      <scheme val="major"/>
    </font>
    <font>
      <i/>
      <sz val="11"/>
      <color indexed="12"/>
      <name val="Cambria"/>
      <family val="1"/>
      <scheme val="major"/>
    </font>
    <font>
      <b/>
      <i/>
      <sz val="12"/>
      <name val="Cambria"/>
      <family val="1"/>
      <scheme val="major"/>
    </font>
    <font>
      <b/>
      <sz val="10"/>
      <name val="Cambria"/>
      <family val="1"/>
      <scheme val="major"/>
    </font>
    <font>
      <i/>
      <sz val="10"/>
      <name val="Cambria"/>
      <family val="1"/>
      <scheme val="major"/>
    </font>
    <font>
      <b/>
      <sz val="12"/>
      <color indexed="18"/>
      <name val="Cambria"/>
      <family val="1"/>
      <scheme val="major"/>
    </font>
    <font>
      <b/>
      <sz val="10"/>
      <color indexed="10"/>
      <name val="Cambria"/>
      <family val="1"/>
      <scheme val="major"/>
    </font>
    <font>
      <sz val="10"/>
      <color indexed="10"/>
      <name val="Cambria"/>
      <family val="1"/>
      <scheme val="major"/>
    </font>
    <font>
      <b/>
      <sz val="10"/>
      <color indexed="12"/>
      <name val="Cambria"/>
      <family val="1"/>
      <scheme val="major"/>
    </font>
    <font>
      <b/>
      <i/>
      <sz val="10"/>
      <name val="Cambria"/>
      <family val="1"/>
      <scheme val="major"/>
    </font>
    <font>
      <b/>
      <sz val="24"/>
      <name val="Cambria"/>
      <family val="1"/>
      <scheme val="major"/>
    </font>
    <font>
      <i/>
      <sz val="10"/>
      <color indexed="12"/>
      <name val="Cambria"/>
      <family val="1"/>
      <scheme val="major"/>
    </font>
    <font>
      <sz val="8"/>
      <name val="Cambria"/>
      <family val="1"/>
      <scheme val="major"/>
    </font>
    <font>
      <b/>
      <sz val="11"/>
      <color indexed="12"/>
      <name val="Cambria"/>
      <family val="1"/>
      <scheme val="major"/>
    </font>
    <font>
      <i/>
      <sz val="11"/>
      <name val="Cambria"/>
      <family val="1"/>
      <scheme val="major"/>
    </font>
    <font>
      <b/>
      <sz val="12"/>
      <name val="Cambria"/>
      <family val="1"/>
      <scheme val="major"/>
    </font>
    <font>
      <sz val="10"/>
      <color indexed="12"/>
      <name val="Cambria"/>
      <family val="1"/>
      <scheme val="major"/>
    </font>
    <font>
      <sz val="11"/>
      <color rgb="FF0000FF"/>
      <name val="Cambria"/>
      <family val="1"/>
      <scheme val="major"/>
    </font>
    <font>
      <b/>
      <i/>
      <sz val="11"/>
      <name val="Cambria"/>
      <family val="1"/>
      <scheme val="major"/>
    </font>
    <font>
      <b/>
      <i/>
      <u/>
      <sz val="11"/>
      <color indexed="12"/>
      <name val="Cambria"/>
      <family val="1"/>
      <scheme val="major"/>
    </font>
    <font>
      <b/>
      <u/>
      <sz val="11"/>
      <name val="Cambria"/>
      <family val="1"/>
      <scheme val="major"/>
    </font>
    <font>
      <sz val="12"/>
      <name val="Cambria"/>
      <family val="1"/>
      <scheme val="major"/>
    </font>
    <font>
      <b/>
      <sz val="11"/>
      <color indexed="9"/>
      <name val="Cambria"/>
      <family val="1"/>
      <scheme val="major"/>
    </font>
    <font>
      <sz val="10"/>
      <color rgb="FFFF0000"/>
      <name val="Cambria"/>
      <family val="1"/>
      <scheme val="major"/>
    </font>
    <font>
      <i/>
      <sz val="11"/>
      <color rgb="FFFF0000"/>
      <name val="Cambria"/>
      <family val="1"/>
      <scheme val="major"/>
    </font>
    <font>
      <u/>
      <sz val="10"/>
      <name val="Cambria"/>
      <family val="1"/>
      <scheme val="major"/>
    </font>
    <font>
      <i/>
      <sz val="11"/>
      <color rgb="FF0000FF"/>
      <name val="Cambria"/>
      <family val="1"/>
      <scheme val="major"/>
    </font>
    <font>
      <sz val="11"/>
      <color theme="1"/>
      <name val="Cambria"/>
      <family val="1"/>
      <scheme val="major"/>
    </font>
    <font>
      <i/>
      <sz val="11"/>
      <color theme="1"/>
      <name val="Cambria"/>
      <family val="1"/>
      <scheme val="major"/>
    </font>
    <font>
      <sz val="10"/>
      <color theme="1"/>
      <name val="Cambria"/>
      <family val="1"/>
      <scheme val="major"/>
    </font>
    <font>
      <b/>
      <sz val="20"/>
      <color theme="1"/>
      <name val="Cambria"/>
      <family val="1"/>
      <scheme val="major"/>
    </font>
    <font>
      <b/>
      <sz val="11"/>
      <color theme="1"/>
      <name val="Cambria"/>
      <family val="1"/>
      <scheme val="major"/>
    </font>
    <font>
      <sz val="8"/>
      <color theme="1"/>
      <name val="Cambria"/>
      <family val="1"/>
      <scheme val="major"/>
    </font>
    <font>
      <sz val="11"/>
      <color theme="1"/>
      <name val="Palatino"/>
      <family val="1"/>
    </font>
    <font>
      <i/>
      <sz val="10"/>
      <color theme="3"/>
      <name val="Cambria"/>
      <family val="1"/>
      <scheme val="major"/>
    </font>
    <font>
      <b/>
      <i/>
      <sz val="10"/>
      <color theme="3"/>
      <name val="Cambria"/>
      <family val="1"/>
      <scheme val="major"/>
    </font>
    <font>
      <b/>
      <sz val="11"/>
      <color indexed="8"/>
      <name val="Cambria"/>
      <family val="1"/>
      <scheme val="major"/>
    </font>
    <font>
      <sz val="11"/>
      <color rgb="FF092093"/>
      <name val="Cambria"/>
      <family val="1"/>
      <scheme val="major"/>
    </font>
    <font>
      <i/>
      <sz val="11"/>
      <color rgb="FF092093"/>
      <name val="Cambria"/>
      <family val="1"/>
      <scheme val="major"/>
    </font>
    <font>
      <i/>
      <sz val="11"/>
      <color theme="3"/>
      <name val="Cambria"/>
      <family val="1"/>
      <scheme val="major"/>
    </font>
    <font>
      <b/>
      <i/>
      <sz val="11"/>
      <color theme="3"/>
      <name val="Cambria"/>
      <family val="1"/>
    </font>
    <font>
      <sz val="14"/>
      <color theme="1"/>
      <name val="Cambria"/>
      <family val="1"/>
      <scheme val="major"/>
    </font>
    <font>
      <b/>
      <sz val="20"/>
      <name val="Cambria"/>
      <family val="1"/>
      <scheme val="major"/>
    </font>
    <font>
      <sz val="24"/>
      <name val="Cambria"/>
      <family val="1"/>
      <scheme val="major"/>
    </font>
    <font>
      <sz val="22"/>
      <name val="Cambria"/>
      <family val="1"/>
      <scheme val="major"/>
    </font>
    <font>
      <sz val="10"/>
      <color rgb="FF0000FF"/>
      <name val="Cambria"/>
      <family val="1"/>
      <scheme val="major"/>
    </font>
    <font>
      <i/>
      <sz val="11"/>
      <color rgb="FF1F497D"/>
      <name val="Cambria"/>
      <family val="1"/>
      <scheme val="major"/>
    </font>
    <font>
      <sz val="11"/>
      <color rgb="FF1F497D"/>
      <name val="Cambria"/>
      <family val="1"/>
      <scheme val="major"/>
    </font>
    <font>
      <i/>
      <sz val="9"/>
      <color rgb="FFFF0000"/>
      <name val="Cambria"/>
      <family val="1"/>
      <scheme val="major"/>
    </font>
    <font>
      <sz val="9"/>
      <color theme="1"/>
      <name val="Cambria"/>
      <family val="1"/>
      <scheme val="major"/>
    </font>
    <font>
      <b/>
      <sz val="11"/>
      <color rgb="FFFF0000"/>
      <name val="Cambria"/>
      <family val="1"/>
      <scheme val="major"/>
    </font>
    <font>
      <b/>
      <sz val="14"/>
      <color theme="1"/>
      <name val="Cambria"/>
      <family val="1"/>
      <scheme val="major"/>
    </font>
    <font>
      <sz val="11"/>
      <color rgb="FFFF0000"/>
      <name val="Cambria"/>
      <family val="1"/>
      <scheme val="major"/>
    </font>
    <font>
      <b/>
      <sz val="9"/>
      <color rgb="FFFF0000"/>
      <name val="Cambria"/>
      <family val="1"/>
      <scheme val="major"/>
    </font>
    <font>
      <sz val="9"/>
      <name val="Cambria"/>
      <family val="1"/>
      <scheme val="major"/>
    </font>
    <font>
      <b/>
      <sz val="9"/>
      <color theme="1"/>
      <name val="Cambria"/>
      <family val="1"/>
      <scheme val="major"/>
    </font>
    <font>
      <b/>
      <sz val="9"/>
      <name val="Cambria"/>
      <family val="1"/>
      <scheme val="major"/>
    </font>
    <font>
      <b/>
      <sz val="11"/>
      <color rgb="FFC00000"/>
      <name val="Cambria"/>
      <family val="1"/>
      <scheme val="major"/>
    </font>
    <font>
      <b/>
      <u/>
      <sz val="9"/>
      <color theme="1"/>
      <name val="Cambria"/>
      <family val="1"/>
      <scheme val="major"/>
    </font>
    <font>
      <sz val="11"/>
      <color theme="3"/>
      <name val="Cambria"/>
      <family val="1"/>
      <scheme val="major"/>
    </font>
    <font>
      <sz val="12"/>
      <name val="Palatino"/>
      <family val="1"/>
    </font>
    <font>
      <b/>
      <sz val="11"/>
      <name val="Palatino"/>
      <family val="1"/>
    </font>
    <font>
      <sz val="11"/>
      <color rgb="FFFF0000"/>
      <name val="Palatino"/>
      <family val="1"/>
    </font>
    <font>
      <b/>
      <i/>
      <sz val="11"/>
      <color rgb="FFFF0000"/>
      <name val="Cambria"/>
      <family val="2"/>
      <scheme val="major"/>
    </font>
    <font>
      <b/>
      <sz val="11"/>
      <color rgb="FF000000"/>
      <name val="Cambria"/>
      <family val="2"/>
      <scheme val="major"/>
    </font>
    <font>
      <b/>
      <i/>
      <sz val="11"/>
      <name val="Cambria"/>
      <family val="2"/>
      <scheme val="major"/>
    </font>
    <font>
      <i/>
      <sz val="11"/>
      <name val="Cambria"/>
      <family val="2"/>
      <scheme val="major"/>
    </font>
    <font>
      <b/>
      <sz val="11"/>
      <color rgb="FFFF0000"/>
      <name val="Cambria"/>
      <family val="2"/>
      <scheme val="major"/>
    </font>
    <font>
      <sz val="11"/>
      <color indexed="8"/>
      <name val="Cambria"/>
      <family val="2"/>
      <scheme val="major"/>
    </font>
    <font>
      <sz val="11"/>
      <color indexed="8"/>
      <name val="Cambria"/>
      <family val="1"/>
      <scheme val="major"/>
    </font>
    <font>
      <i/>
      <sz val="11"/>
      <color indexed="8"/>
      <name val="Cambria"/>
      <family val="1"/>
      <scheme val="major"/>
    </font>
    <font>
      <b/>
      <sz val="9"/>
      <name val="Cambria"/>
      <family val="1"/>
    </font>
    <font>
      <sz val="11"/>
      <name val="Palatino"/>
    </font>
    <font>
      <b/>
      <sz val="10"/>
      <name val="Cambria"/>
      <family val="1"/>
      <charset val="238"/>
      <scheme val="major"/>
    </font>
    <font>
      <sz val="10"/>
      <name val="Cambria"/>
      <family val="1"/>
      <charset val="238"/>
      <scheme val="major"/>
    </font>
    <font>
      <sz val="10"/>
      <color indexed="12"/>
      <name val="Cambria"/>
      <family val="1"/>
      <charset val="238"/>
      <scheme val="major"/>
    </font>
    <font>
      <b/>
      <sz val="10"/>
      <name val="Cambria"/>
      <family val="1"/>
      <charset val="238"/>
    </font>
    <font>
      <sz val="10"/>
      <name val="Cambria"/>
      <family val="1"/>
      <charset val="238"/>
    </font>
    <font>
      <i/>
      <sz val="10"/>
      <name val="Cambria"/>
      <family val="1"/>
      <charset val="238"/>
    </font>
    <font>
      <i/>
      <sz val="10"/>
      <name val="Cambria"/>
      <family val="1"/>
      <charset val="238"/>
      <scheme val="major"/>
    </font>
    <font>
      <sz val="11"/>
      <name val="Cambria"/>
      <family val="1"/>
      <charset val="238"/>
      <scheme val="major"/>
    </font>
    <font>
      <i/>
      <sz val="11"/>
      <name val="Cambria"/>
      <family val="1"/>
    </font>
    <font>
      <sz val="8"/>
      <color rgb="FF000000"/>
      <name val="Tahoma"/>
      <family val="2"/>
    </font>
    <font>
      <sz val="10"/>
      <color theme="0" tint="-4.9989318521683403E-2"/>
      <name val="Cambria"/>
      <family val="1"/>
      <charset val="238"/>
      <scheme val="major"/>
    </font>
    <font>
      <b/>
      <sz val="10"/>
      <color indexed="8"/>
      <name val="Cambria"/>
      <family val="1"/>
      <charset val="238"/>
      <scheme val="major"/>
    </font>
    <font>
      <b/>
      <sz val="10"/>
      <color indexed="12"/>
      <name val="Cambria"/>
      <family val="1"/>
      <charset val="238"/>
      <scheme val="major"/>
    </font>
    <font>
      <sz val="10"/>
      <color indexed="8"/>
      <name val="Cambria"/>
      <family val="1"/>
      <charset val="238"/>
      <scheme val="major"/>
    </font>
    <font>
      <sz val="10"/>
      <color indexed="8"/>
      <name val="Cambria"/>
      <family val="1"/>
      <scheme val="major"/>
    </font>
    <font>
      <b/>
      <u/>
      <sz val="10"/>
      <name val="Cambria"/>
      <family val="1"/>
      <charset val="238"/>
      <scheme val="major"/>
    </font>
    <font>
      <b/>
      <i/>
      <sz val="11"/>
      <name val="Palatino"/>
    </font>
    <font>
      <sz val="10"/>
      <color rgb="FF000000"/>
      <name val="Cambria"/>
      <family val="1"/>
    </font>
    <font>
      <b/>
      <sz val="10"/>
      <color indexed="13"/>
      <name val="Cambria"/>
      <family val="1"/>
      <charset val="238"/>
      <scheme val="major"/>
    </font>
    <font>
      <b/>
      <sz val="12"/>
      <color theme="3"/>
      <name val="Cambria"/>
      <family val="1"/>
      <scheme val="major"/>
    </font>
    <font>
      <b/>
      <vertAlign val="superscript"/>
      <sz val="12"/>
      <name val="Cambria"/>
      <family val="1"/>
      <scheme val="major"/>
    </font>
    <font>
      <u/>
      <sz val="11"/>
      <name val="Cambria"/>
      <family val="1"/>
      <scheme val="major"/>
    </font>
    <font>
      <b/>
      <sz val="10"/>
      <color theme="3"/>
      <name val="Cambria"/>
      <family val="1"/>
      <scheme val="major"/>
    </font>
    <font>
      <b/>
      <sz val="8"/>
      <name val="Cambria"/>
      <family val="1"/>
      <scheme val="major"/>
    </font>
    <font>
      <sz val="12"/>
      <name val="Calibri"/>
      <family val="2"/>
    </font>
    <font>
      <sz val="10"/>
      <name val="Palatino"/>
      <family val="1"/>
    </font>
    <font>
      <sz val="10"/>
      <name val="Times New Roman"/>
      <family val="1"/>
    </font>
    <font>
      <sz val="12"/>
      <name val="Cambria"/>
      <family val="1"/>
    </font>
    <font>
      <sz val="10"/>
      <color indexed="8"/>
      <name val="Arial"/>
      <family val="2"/>
    </font>
    <font>
      <i/>
      <sz val="11"/>
      <name val="Palatino"/>
      <family val="1"/>
    </font>
    <font>
      <i/>
      <sz val="11"/>
      <name val="Palatino Linotype"/>
      <family val="1"/>
    </font>
    <font>
      <sz val="11"/>
      <name val="Palatino Linotype"/>
      <family val="1"/>
    </font>
    <font>
      <i/>
      <sz val="11"/>
      <name val="Calibri"/>
      <family val="2"/>
    </font>
    <font>
      <sz val="11"/>
      <name val="Palatino   "/>
    </font>
    <font>
      <i/>
      <sz val="11"/>
      <name val="Palatino"/>
    </font>
    <font>
      <sz val="11"/>
      <color rgb="FF4D5156"/>
      <name val="Cambria"/>
      <family val="1"/>
    </font>
    <font>
      <b/>
      <sz val="11"/>
      <color rgb="FF5F6368"/>
      <name val="Cambria"/>
      <family val="1"/>
    </font>
  </fonts>
  <fills count="3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49"/>
        <bgColor indexed="64"/>
      </patternFill>
    </fill>
    <fill>
      <patternFill patternType="solid">
        <fgColor indexed="41"/>
        <bgColor indexed="64"/>
      </patternFill>
    </fill>
    <fill>
      <patternFill patternType="solid">
        <fgColor indexed="15"/>
        <bgColor indexed="64"/>
      </patternFill>
    </fill>
    <fill>
      <patternFill patternType="solid">
        <fgColor indexed="9"/>
        <bgColor indexed="64"/>
      </patternFill>
    </fill>
    <fill>
      <patternFill patternType="solid">
        <fgColor indexed="8"/>
        <bgColor indexed="64"/>
      </patternFill>
    </fill>
    <fill>
      <patternFill patternType="solid">
        <fgColor indexed="10"/>
        <bgColor indexed="64"/>
      </patternFill>
    </fill>
    <fill>
      <patternFill patternType="solid">
        <fgColor rgb="FFFFFF00"/>
        <bgColor indexed="64"/>
      </patternFill>
    </fill>
    <fill>
      <patternFill patternType="solid">
        <fgColor rgb="FF00B05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E26B0A"/>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92CDDC"/>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CC66"/>
        <bgColor indexed="64"/>
      </patternFill>
    </fill>
    <fill>
      <patternFill patternType="solid">
        <fgColor rgb="FFB7DEE8"/>
        <bgColor indexed="64"/>
      </patternFill>
    </fill>
    <fill>
      <patternFill patternType="solid">
        <fgColor theme="9" tint="0.79998168889431442"/>
        <bgColor indexed="64"/>
      </patternFill>
    </fill>
    <fill>
      <patternFill patternType="solid">
        <fgColor rgb="FFBFBFBF"/>
        <bgColor indexed="64"/>
      </patternFill>
    </fill>
    <fill>
      <patternFill patternType="solid">
        <fgColor rgb="FFDDDDDD"/>
        <bgColor indexed="64"/>
      </patternFill>
    </fill>
    <fill>
      <patternFill patternType="solid">
        <fgColor rgb="FF00CC66"/>
        <bgColor indexed="64"/>
      </patternFill>
    </fill>
    <fill>
      <patternFill patternType="solid">
        <fgColor rgb="FF99FF99"/>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rgb="FFFF0000"/>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bottom/>
      <diagonal/>
    </border>
    <border>
      <left style="thin">
        <color indexed="64"/>
      </left>
      <right style="medium">
        <color rgb="FF00B050"/>
      </right>
      <top style="medium">
        <color rgb="FF00B050"/>
      </top>
      <bottom/>
      <diagonal/>
    </border>
    <border>
      <left style="thin">
        <color indexed="64"/>
      </left>
      <right style="medium">
        <color rgb="FF00B050"/>
      </right>
      <top/>
      <bottom style="medium">
        <color rgb="FF00B050"/>
      </bottom>
      <diagonal/>
    </border>
    <border>
      <left style="thin">
        <color indexed="64"/>
      </left>
      <right/>
      <top/>
      <bottom style="medium">
        <color indexed="64"/>
      </bottom>
      <diagonal/>
    </border>
    <border>
      <left/>
      <right style="thin">
        <color theme="1"/>
      </right>
      <top/>
      <bottom style="thin">
        <color theme="1"/>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indexed="64"/>
      </left>
      <right/>
      <top style="thin">
        <color indexed="64"/>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style="thin">
        <color theme="1"/>
      </bottom>
      <diagonal/>
    </border>
    <border>
      <left/>
      <right style="thin">
        <color indexed="64"/>
      </right>
      <top style="thin">
        <color theme="1"/>
      </top>
      <bottom style="thin">
        <color theme="1"/>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s>
  <cellStyleXfs count="17">
    <xf numFmtId="0" fontId="0" fillId="0" borderId="0"/>
    <xf numFmtId="0" fontId="9" fillId="0" borderId="0" applyNumberFormat="0" applyFill="0" applyBorder="0" applyAlignment="0" applyProtection="0">
      <alignment vertical="top"/>
      <protection locked="0"/>
    </xf>
    <xf numFmtId="0" fontId="6" fillId="0" borderId="0"/>
    <xf numFmtId="0" fontId="44" fillId="0" borderId="0"/>
    <xf numFmtId="0" fontId="4" fillId="0" borderId="0"/>
    <xf numFmtId="0" fontId="4" fillId="0" borderId="0"/>
    <xf numFmtId="0" fontId="4" fillId="0" borderId="0"/>
    <xf numFmtId="0" fontId="6" fillId="0" borderId="0"/>
    <xf numFmtId="0" fontId="4" fillId="0" borderId="0"/>
    <xf numFmtId="0" fontId="3" fillId="0" borderId="0"/>
    <xf numFmtId="0" fontId="2" fillId="0" borderId="0"/>
    <xf numFmtId="0" fontId="4" fillId="0" borderId="0"/>
    <xf numFmtId="0" fontId="1" fillId="0" borderId="0"/>
    <xf numFmtId="0" fontId="6" fillId="0" borderId="0"/>
    <xf numFmtId="0" fontId="1" fillId="0" borderId="0"/>
    <xf numFmtId="0" fontId="4" fillId="0" borderId="0"/>
    <xf numFmtId="0" fontId="151" fillId="0" borderId="0"/>
  </cellStyleXfs>
  <cellXfs count="1207">
    <xf numFmtId="0" fontId="0" fillId="0" borderId="0" xfId="0"/>
    <xf numFmtId="0" fontId="45" fillId="0" borderId="0" xfId="0" applyFont="1"/>
    <xf numFmtId="0" fontId="45" fillId="0" borderId="1" xfId="0" applyFont="1" applyBorder="1"/>
    <xf numFmtId="0" fontId="46" fillId="0" borderId="0" xfId="0" applyFont="1"/>
    <xf numFmtId="0" fontId="46" fillId="0" borderId="0" xfId="0" applyFont="1" applyFill="1"/>
    <xf numFmtId="0" fontId="46" fillId="2" borderId="0" xfId="0" applyFont="1" applyFill="1" applyAlignment="1">
      <alignment vertical="top"/>
    </xf>
    <xf numFmtId="0" fontId="46" fillId="3" borderId="0" xfId="0" applyFont="1" applyFill="1" applyAlignment="1">
      <alignment vertical="top"/>
    </xf>
    <xf numFmtId="0" fontId="46" fillId="0" borderId="0" xfId="0" applyFont="1" applyAlignment="1">
      <alignment vertical="top"/>
    </xf>
    <xf numFmtId="0" fontId="46" fillId="0" borderId="0" xfId="0" applyFont="1" applyFill="1" applyAlignment="1">
      <alignment vertical="top"/>
    </xf>
    <xf numFmtId="0" fontId="45" fillId="0" borderId="0" xfId="0" applyFont="1" applyAlignment="1">
      <alignment horizontal="center" vertical="top"/>
    </xf>
    <xf numFmtId="0" fontId="48" fillId="0" borderId="0" xfId="0" applyFont="1" applyAlignment="1">
      <alignment vertical="top"/>
    </xf>
    <xf numFmtId="0" fontId="45" fillId="0" borderId="0" xfId="0" applyFont="1" applyAlignment="1">
      <alignment vertical="top" wrapText="1"/>
    </xf>
    <xf numFmtId="0" fontId="45" fillId="2" borderId="0" xfId="0" applyFont="1" applyFill="1" applyAlignment="1">
      <alignment vertical="top" wrapText="1"/>
    </xf>
    <xf numFmtId="0" fontId="45" fillId="0" borderId="0" xfId="0" applyFont="1" applyFill="1" applyAlignment="1">
      <alignment horizontal="left" vertical="top" wrapText="1"/>
    </xf>
    <xf numFmtId="0" fontId="45" fillId="0" borderId="0" xfId="0" applyFont="1" applyFill="1" applyAlignment="1">
      <alignment vertical="top" wrapText="1"/>
    </xf>
    <xf numFmtId="0" fontId="49" fillId="0" borderId="0" xfId="0" applyFont="1" applyAlignment="1">
      <alignment vertical="top" wrapText="1"/>
    </xf>
    <xf numFmtId="0" fontId="45" fillId="0" borderId="1" xfId="0" applyFont="1" applyBorder="1" applyAlignment="1">
      <alignment vertical="top" wrapText="1"/>
    </xf>
    <xf numFmtId="0" fontId="45" fillId="0" borderId="0" xfId="0" applyFont="1" applyFill="1"/>
    <xf numFmtId="0" fontId="48" fillId="0" borderId="1" xfId="0" applyFont="1" applyFill="1" applyBorder="1" applyAlignment="1">
      <alignment vertical="top" wrapText="1"/>
    </xf>
    <xf numFmtId="0" fontId="45" fillId="0" borderId="1" xfId="0" applyFont="1" applyFill="1" applyBorder="1" applyAlignment="1">
      <alignment vertical="top" wrapText="1"/>
    </xf>
    <xf numFmtId="0" fontId="45" fillId="0" borderId="0" xfId="0" applyFont="1" applyAlignment="1">
      <alignment vertical="top"/>
    </xf>
    <xf numFmtId="0" fontId="48" fillId="2" borderId="0" xfId="0" applyFont="1" applyFill="1" applyAlignment="1">
      <alignment vertical="top" wrapText="1"/>
    </xf>
    <xf numFmtId="0" fontId="50" fillId="0" borderId="0" xfId="0" applyFont="1" applyFill="1" applyAlignment="1">
      <alignment vertical="top"/>
    </xf>
    <xf numFmtId="0" fontId="49" fillId="0" borderId="1" xfId="0" applyFont="1" applyFill="1" applyBorder="1" applyAlignment="1">
      <alignment vertical="top" wrapText="1"/>
    </xf>
    <xf numFmtId="0" fontId="45" fillId="2" borderId="0" xfId="0" applyFont="1" applyFill="1" applyBorder="1" applyAlignment="1">
      <alignment vertical="top" wrapText="1"/>
    </xf>
    <xf numFmtId="164" fontId="49" fillId="0" borderId="1" xfId="0" applyNumberFormat="1" applyFont="1" applyFill="1" applyBorder="1" applyAlignment="1">
      <alignment vertical="top" wrapText="1"/>
    </xf>
    <xf numFmtId="0" fontId="49" fillId="2" borderId="0" xfId="0" applyFont="1" applyFill="1" applyBorder="1" applyAlignment="1">
      <alignment vertical="top" wrapText="1"/>
    </xf>
    <xf numFmtId="0" fontId="46" fillId="11" borderId="0" xfId="0" applyFont="1" applyFill="1" applyAlignment="1">
      <alignment vertical="top" wrapText="1"/>
    </xf>
    <xf numFmtId="0" fontId="45" fillId="11" borderId="0" xfId="0" applyFont="1" applyFill="1"/>
    <xf numFmtId="0" fontId="49" fillId="2" borderId="0" xfId="0" applyFont="1" applyFill="1" applyAlignment="1">
      <alignment horizontal="left" vertical="top" wrapText="1"/>
    </xf>
    <xf numFmtId="0" fontId="49" fillId="2" borderId="0" xfId="0" applyFont="1" applyFill="1" applyAlignment="1">
      <alignment vertical="top" wrapText="1"/>
    </xf>
    <xf numFmtId="0" fontId="51" fillId="0" borderId="0" xfId="0" applyFont="1" applyFill="1" applyAlignment="1">
      <alignment vertical="top" wrapText="1"/>
    </xf>
    <xf numFmtId="0" fontId="45" fillId="2" borderId="0" xfId="0" applyFont="1" applyFill="1"/>
    <xf numFmtId="0" fontId="48" fillId="0" borderId="0" xfId="0" applyFont="1" applyAlignment="1">
      <alignment vertical="top" wrapText="1"/>
    </xf>
    <xf numFmtId="0" fontId="45" fillId="2" borderId="0" xfId="0" applyFont="1" applyFill="1" applyAlignment="1">
      <alignment vertical="top"/>
    </xf>
    <xf numFmtId="0" fontId="45" fillId="2" borderId="0" xfId="0" applyFont="1" applyFill="1" applyAlignment="1">
      <alignment horizontal="left" vertical="top" wrapText="1"/>
    </xf>
    <xf numFmtId="0" fontId="48" fillId="0" borderId="0" xfId="0" applyFont="1" applyFill="1" applyAlignment="1">
      <alignment horizontal="left" vertical="top"/>
    </xf>
    <xf numFmtId="0" fontId="48" fillId="0" borderId="0" xfId="0" applyFont="1" applyFill="1" applyAlignment="1">
      <alignment vertical="top"/>
    </xf>
    <xf numFmtId="0" fontId="49" fillId="0" borderId="0" xfId="0" applyFont="1" applyFill="1" applyAlignment="1">
      <alignment vertical="top"/>
    </xf>
    <xf numFmtId="0" fontId="45" fillId="0" borderId="0" xfId="0" applyFont="1" applyBorder="1" applyAlignment="1">
      <alignment vertical="top" wrapText="1"/>
    </xf>
    <xf numFmtId="49" fontId="48" fillId="0" borderId="0" xfId="0" applyNumberFormat="1" applyFont="1" applyAlignment="1">
      <alignment vertical="top"/>
    </xf>
    <xf numFmtId="0" fontId="48" fillId="0" borderId="1" xfId="0" applyFont="1" applyBorder="1" applyAlignment="1">
      <alignment vertical="top" wrapText="1"/>
    </xf>
    <xf numFmtId="0" fontId="52" fillId="0" borderId="0" xfId="0" applyFont="1" applyAlignment="1">
      <alignment vertical="top" wrapText="1"/>
    </xf>
    <xf numFmtId="0" fontId="48" fillId="0" borderId="0" xfId="0" applyFont="1"/>
    <xf numFmtId="0" fontId="54" fillId="0" borderId="0" xfId="0" applyFont="1" applyAlignment="1">
      <alignment wrapText="1"/>
    </xf>
    <xf numFmtId="0" fontId="48" fillId="0" borderId="0" xfId="0" applyFont="1" applyAlignment="1">
      <alignment wrapText="1"/>
    </xf>
    <xf numFmtId="0" fontId="45" fillId="0" borderId="0" xfId="0" applyFont="1" applyAlignment="1">
      <alignment wrapText="1"/>
    </xf>
    <xf numFmtId="0" fontId="49" fillId="0" borderId="0" xfId="0" applyFont="1"/>
    <xf numFmtId="0" fontId="53" fillId="4" borderId="1" xfId="0" applyFont="1" applyFill="1" applyBorder="1" applyAlignment="1">
      <alignment vertical="top" wrapText="1"/>
    </xf>
    <xf numFmtId="0" fontId="46" fillId="0" borderId="1" xfId="0" applyFont="1" applyBorder="1" applyAlignment="1">
      <alignment vertical="top" wrapText="1"/>
    </xf>
    <xf numFmtId="0" fontId="46" fillId="0" borderId="0" xfId="0" applyFont="1" applyAlignment="1">
      <alignment vertical="top" wrapText="1"/>
    </xf>
    <xf numFmtId="0" fontId="46" fillId="0" borderId="1" xfId="0" applyFont="1" applyBorder="1" applyAlignment="1">
      <alignment horizontal="right" vertical="top" wrapText="1"/>
    </xf>
    <xf numFmtId="0" fontId="55" fillId="0" borderId="0" xfId="0" applyFont="1"/>
    <xf numFmtId="0" fontId="56" fillId="0" borderId="0" xfId="0" applyFont="1"/>
    <xf numFmtId="0" fontId="53" fillId="0" borderId="0" xfId="0" applyFont="1" applyFill="1"/>
    <xf numFmtId="0" fontId="57" fillId="0" borderId="0" xfId="0" applyFont="1" applyFill="1"/>
    <xf numFmtId="0" fontId="46" fillId="5" borderId="1" xfId="0" applyFont="1" applyFill="1" applyBorder="1"/>
    <xf numFmtId="0" fontId="53" fillId="6" borderId="1" xfId="0" applyFont="1" applyFill="1" applyBorder="1"/>
    <xf numFmtId="0" fontId="45" fillId="2" borderId="1" xfId="0" applyFont="1" applyFill="1" applyBorder="1"/>
    <xf numFmtId="0" fontId="45" fillId="6" borderId="1" xfId="0" applyFont="1" applyFill="1" applyBorder="1"/>
    <xf numFmtId="0" fontId="58" fillId="0" borderId="0" xfId="0" applyFont="1" applyFill="1" applyBorder="1"/>
    <xf numFmtId="0" fontId="59" fillId="0" borderId="0" xfId="0" applyFont="1" applyFill="1"/>
    <xf numFmtId="0" fontId="53" fillId="0" borderId="0" xfId="0" applyFont="1"/>
    <xf numFmtId="0" fontId="45" fillId="2" borderId="1" xfId="0" applyNumberFormat="1" applyFont="1" applyFill="1" applyBorder="1" applyAlignment="1"/>
    <xf numFmtId="0" fontId="53" fillId="0" borderId="1" xfId="0" applyFont="1" applyFill="1" applyBorder="1"/>
    <xf numFmtId="0" fontId="58" fillId="0" borderId="0" xfId="0" applyFont="1"/>
    <xf numFmtId="0" fontId="45" fillId="0" borderId="0" xfId="0" applyFont="1" applyBorder="1"/>
    <xf numFmtId="0" fontId="45" fillId="0" borderId="0" xfId="0" applyFont="1"/>
    <xf numFmtId="0" fontId="45" fillId="0" borderId="0" xfId="0" applyFont="1" applyBorder="1" applyAlignment="1">
      <alignment horizontal="left"/>
    </xf>
    <xf numFmtId="0" fontId="58" fillId="0" borderId="0" xfId="0" applyFont="1" applyFill="1"/>
    <xf numFmtId="0" fontId="56" fillId="0" borderId="0" xfId="0" applyFont="1" applyFill="1"/>
    <xf numFmtId="0" fontId="46" fillId="2" borderId="1" xfId="0" applyFont="1" applyFill="1" applyBorder="1"/>
    <xf numFmtId="0" fontId="45" fillId="0" borderId="0" xfId="0" applyFont="1" applyFill="1" applyBorder="1" applyAlignment="1">
      <alignment vertical="top" wrapText="1"/>
    </xf>
    <xf numFmtId="0" fontId="45" fillId="0" borderId="2" xfId="0" applyFont="1" applyFill="1" applyBorder="1" applyAlignment="1">
      <alignment vertical="top" wrapText="1"/>
    </xf>
    <xf numFmtId="0" fontId="45" fillId="0" borderId="3" xfId="0" applyFont="1" applyFill="1" applyBorder="1" applyAlignment="1">
      <alignment vertical="top" wrapText="1"/>
    </xf>
    <xf numFmtId="49" fontId="45" fillId="0" borderId="0" xfId="0" applyNumberFormat="1" applyFont="1" applyAlignment="1">
      <alignment vertical="top" wrapText="1"/>
    </xf>
    <xf numFmtId="0" fontId="45" fillId="0" borderId="4" xfId="0" applyFont="1" applyFill="1" applyBorder="1" applyAlignment="1">
      <alignment vertical="top" wrapText="1"/>
    </xf>
    <xf numFmtId="0" fontId="46" fillId="0" borderId="3" xfId="7" applyFont="1" applyFill="1" applyBorder="1" applyAlignment="1">
      <alignment horizontal="center" vertical="top"/>
    </xf>
    <xf numFmtId="0" fontId="46" fillId="0" borderId="6" xfId="7" applyFont="1" applyBorder="1" applyAlignment="1">
      <alignment horizontal="center" wrapText="1"/>
    </xf>
    <xf numFmtId="0" fontId="46" fillId="6" borderId="0" xfId="6" applyFont="1" applyFill="1"/>
    <xf numFmtId="0" fontId="46" fillId="0" borderId="0" xfId="6" applyFont="1"/>
    <xf numFmtId="0" fontId="46" fillId="0" borderId="0" xfId="7" applyFont="1" applyFill="1" applyBorder="1" applyAlignment="1">
      <alignment horizontal="center" vertical="top"/>
    </xf>
    <xf numFmtId="0" fontId="60" fillId="0" borderId="0" xfId="7" applyFont="1" applyBorder="1" applyAlignment="1">
      <alignment horizontal="center" vertical="center" wrapText="1"/>
    </xf>
    <xf numFmtId="0" fontId="45" fillId="0" borderId="0" xfId="7" applyFont="1" applyBorder="1" applyAlignment="1">
      <alignment vertical="top"/>
    </xf>
    <xf numFmtId="0" fontId="46" fillId="6" borderId="0" xfId="6" applyFont="1" applyFill="1" applyBorder="1"/>
    <xf numFmtId="0" fontId="46" fillId="0" borderId="0" xfId="6" applyFont="1" applyBorder="1"/>
    <xf numFmtId="15" fontId="45" fillId="0" borderId="0" xfId="7" applyNumberFormat="1" applyFont="1" applyBorder="1" applyAlignment="1">
      <alignment horizontal="left" vertical="top"/>
    </xf>
    <xf numFmtId="0" fontId="45" fillId="0" borderId="0" xfId="7" applyFont="1" applyFill="1" applyBorder="1" applyAlignment="1">
      <alignment horizontal="left" vertical="top"/>
    </xf>
    <xf numFmtId="0" fontId="48" fillId="0" borderId="1" xfId="6" applyFont="1" applyFill="1" applyBorder="1" applyAlignment="1">
      <alignment horizontal="center" vertical="center" wrapText="1"/>
    </xf>
    <xf numFmtId="0" fontId="48" fillId="0" borderId="1" xfId="7" applyFont="1" applyFill="1" applyBorder="1" applyAlignment="1">
      <alignment horizontal="center" vertical="center" wrapText="1"/>
    </xf>
    <xf numFmtId="0" fontId="48" fillId="6" borderId="0" xfId="6" applyFont="1" applyFill="1" applyAlignment="1">
      <alignment horizontal="center" vertical="center" wrapText="1"/>
    </xf>
    <xf numFmtId="0" fontId="48" fillId="0" borderId="0" xfId="6" applyFont="1" applyAlignment="1">
      <alignment horizontal="center" vertical="center" wrapText="1"/>
    </xf>
    <xf numFmtId="0" fontId="61" fillId="6" borderId="0" xfId="6" applyFont="1" applyFill="1"/>
    <xf numFmtId="0" fontId="61" fillId="0" borderId="0" xfId="6" applyFont="1"/>
    <xf numFmtId="0" fontId="49" fillId="0" borderId="0" xfId="7" applyFont="1" applyBorder="1" applyAlignment="1">
      <alignment horizontal="left" vertical="top" wrapText="1"/>
    </xf>
    <xf numFmtId="0" fontId="49" fillId="0" borderId="0" xfId="7" applyFont="1" applyFill="1" applyBorder="1" applyAlignment="1">
      <alignment horizontal="left" vertical="top" wrapText="1"/>
    </xf>
    <xf numFmtId="0" fontId="63" fillId="0" borderId="0" xfId="0" applyFont="1"/>
    <xf numFmtId="0" fontId="48" fillId="0" borderId="0" xfId="0" applyFont="1" applyBorder="1" applyAlignment="1">
      <alignment vertical="top"/>
    </xf>
    <xf numFmtId="0" fontId="46" fillId="0" borderId="0" xfId="0" applyFont="1" applyBorder="1" applyAlignment="1">
      <alignment vertical="top"/>
    </xf>
    <xf numFmtId="0" fontId="46" fillId="7" borderId="0" xfId="0" applyFont="1" applyFill="1" applyAlignment="1">
      <alignment vertical="top"/>
    </xf>
    <xf numFmtId="15" fontId="48" fillId="2" borderId="0" xfId="5" applyNumberFormat="1" applyFont="1" applyFill="1" applyBorder="1" applyAlignment="1">
      <alignment horizontal="center" vertical="top" wrapText="1"/>
    </xf>
    <xf numFmtId="15" fontId="45" fillId="2" borderId="0" xfId="5" applyNumberFormat="1" applyFont="1" applyFill="1" applyBorder="1" applyAlignment="1">
      <alignment vertical="top" wrapText="1"/>
    </xf>
    <xf numFmtId="0" fontId="64" fillId="0" borderId="0" xfId="0" applyFont="1" applyAlignment="1">
      <alignment vertical="top" wrapText="1"/>
    </xf>
    <xf numFmtId="0" fontId="45" fillId="0" borderId="4" xfId="0" applyFont="1" applyBorder="1" applyAlignment="1">
      <alignment vertical="top" wrapText="1"/>
    </xf>
    <xf numFmtId="0" fontId="45" fillId="0" borderId="5" xfId="0" applyFont="1" applyBorder="1" applyAlignment="1">
      <alignment vertical="top" wrapText="1"/>
    </xf>
    <xf numFmtId="0" fontId="65" fillId="2" borderId="0" xfId="0" applyFont="1" applyFill="1" applyAlignment="1">
      <alignment vertical="center" wrapText="1"/>
    </xf>
    <xf numFmtId="0" fontId="65" fillId="0" borderId="0" xfId="0" applyFont="1" applyAlignment="1">
      <alignment vertical="center"/>
    </xf>
    <xf numFmtId="0" fontId="48" fillId="13" borderId="6" xfId="0" applyFont="1" applyFill="1" applyBorder="1" applyAlignment="1">
      <alignment vertical="top" wrapText="1"/>
    </xf>
    <xf numFmtId="0" fontId="48" fillId="13" borderId="7" xfId="0" applyFont="1" applyFill="1" applyBorder="1" applyAlignment="1">
      <alignment horizontal="left" vertical="top" wrapText="1"/>
    </xf>
    <xf numFmtId="0" fontId="48" fillId="13" borderId="8" xfId="0" applyFont="1" applyFill="1" applyBorder="1" applyAlignment="1">
      <alignment vertical="top" wrapText="1"/>
    </xf>
    <xf numFmtId="0" fontId="48" fillId="13" borderId="5" xfId="0" applyFont="1" applyFill="1" applyBorder="1" applyAlignment="1">
      <alignment vertical="top" wrapText="1"/>
    </xf>
    <xf numFmtId="0" fontId="48" fillId="13" borderId="0" xfId="0" applyFont="1" applyFill="1" applyAlignment="1">
      <alignment vertical="top"/>
    </xf>
    <xf numFmtId="0" fontId="48" fillId="13" borderId="10" xfId="0" applyFont="1" applyFill="1" applyBorder="1" applyAlignment="1">
      <alignment vertical="top"/>
    </xf>
    <xf numFmtId="0" fontId="48" fillId="13" borderId="11" xfId="0" applyFont="1" applyFill="1" applyBorder="1" applyAlignment="1">
      <alignment vertical="top" wrapText="1"/>
    </xf>
    <xf numFmtId="0" fontId="45" fillId="13" borderId="6" xfId="0" applyFont="1" applyFill="1" applyBorder="1" applyAlignment="1">
      <alignment vertical="top" wrapText="1"/>
    </xf>
    <xf numFmtId="0" fontId="48" fillId="13" borderId="9" xfId="0" applyFont="1" applyFill="1" applyBorder="1" applyAlignment="1">
      <alignment vertical="top"/>
    </xf>
    <xf numFmtId="0" fontId="48" fillId="13" borderId="2" xfId="0" applyFont="1" applyFill="1" applyBorder="1" applyAlignment="1">
      <alignment horizontal="left" vertical="top"/>
    </xf>
    <xf numFmtId="0" fontId="48" fillId="13" borderId="11" xfId="0" applyFont="1" applyFill="1" applyBorder="1" applyAlignment="1">
      <alignment vertical="top"/>
    </xf>
    <xf numFmtId="0" fontId="45" fillId="13" borderId="5" xfId="0" applyFont="1" applyFill="1" applyBorder="1" applyAlignment="1">
      <alignment vertical="top" wrapText="1"/>
    </xf>
    <xf numFmtId="0" fontId="48" fillId="13" borderId="3" xfId="0" applyFont="1" applyFill="1" applyBorder="1" applyAlignment="1">
      <alignment horizontal="left" vertical="top"/>
    </xf>
    <xf numFmtId="0" fontId="48" fillId="13" borderId="9" xfId="0" applyFont="1" applyFill="1" applyBorder="1" applyAlignment="1">
      <alignment horizontal="left" vertical="top"/>
    </xf>
    <xf numFmtId="0" fontId="45" fillId="11" borderId="0" xfId="0" applyFont="1" applyFill="1" applyAlignment="1">
      <alignment vertical="top" wrapText="1"/>
    </xf>
    <xf numFmtId="164" fontId="48" fillId="13" borderId="7" xfId="0" applyNumberFormat="1" applyFont="1" applyFill="1" applyBorder="1" applyAlignment="1">
      <alignment horizontal="left" vertical="top" wrapText="1"/>
    </xf>
    <xf numFmtId="164" fontId="48" fillId="13" borderId="12" xfId="0" applyNumberFormat="1" applyFont="1" applyFill="1" applyBorder="1" applyAlignment="1">
      <alignment horizontal="left" vertical="top"/>
    </xf>
    <xf numFmtId="0" fontId="48" fillId="13" borderId="13" xfId="0" applyFont="1" applyFill="1" applyBorder="1" applyAlignment="1">
      <alignment horizontal="left" vertical="top"/>
    </xf>
    <xf numFmtId="2" fontId="48" fillId="13" borderId="13" xfId="0" applyNumberFormat="1" applyFont="1" applyFill="1" applyBorder="1" applyAlignment="1">
      <alignment horizontal="left" vertical="top"/>
    </xf>
    <xf numFmtId="0" fontId="45" fillId="0" borderId="12" xfId="0" applyFont="1" applyFill="1" applyBorder="1" applyAlignment="1">
      <alignment vertical="top" wrapText="1"/>
    </xf>
    <xf numFmtId="0" fontId="45" fillId="0" borderId="14" xfId="0" applyFont="1" applyFill="1" applyBorder="1" applyAlignment="1">
      <alignment vertical="top" wrapText="1"/>
    </xf>
    <xf numFmtId="0" fontId="48" fillId="0" borderId="12" xfId="0" applyFont="1" applyFill="1" applyBorder="1" applyAlignment="1">
      <alignment vertical="top" wrapText="1"/>
    </xf>
    <xf numFmtId="0" fontId="45" fillId="0" borderId="13" xfId="0" applyFont="1" applyFill="1" applyBorder="1" applyAlignment="1">
      <alignment vertical="top" wrapText="1"/>
    </xf>
    <xf numFmtId="0" fontId="48" fillId="0" borderId="13" xfId="0" applyFont="1" applyFill="1" applyBorder="1" applyAlignment="1">
      <alignment vertical="top" wrapText="1"/>
    </xf>
    <xf numFmtId="0" fontId="48" fillId="0" borderId="4" xfId="0" applyFont="1" applyFill="1" applyBorder="1" applyAlignment="1">
      <alignment vertical="top" wrapText="1"/>
    </xf>
    <xf numFmtId="0" fontId="49" fillId="0" borderId="13" xfId="0" applyFont="1" applyFill="1" applyBorder="1" applyAlignment="1">
      <alignment horizontal="left" vertical="top" wrapText="1"/>
    </xf>
    <xf numFmtId="0" fontId="48" fillId="0" borderId="13" xfId="0" applyFont="1" applyFill="1" applyBorder="1" applyAlignment="1">
      <alignment horizontal="left" vertical="top" wrapText="1"/>
    </xf>
    <xf numFmtId="0" fontId="49" fillId="0" borderId="13" xfId="0" applyFont="1" applyFill="1" applyBorder="1" applyAlignment="1">
      <alignment vertical="top" wrapText="1"/>
    </xf>
    <xf numFmtId="0" fontId="49" fillId="0" borderId="12" xfId="0" applyFont="1" applyFill="1" applyBorder="1" applyAlignment="1">
      <alignment vertical="top" wrapText="1"/>
    </xf>
    <xf numFmtId="0" fontId="45" fillId="0" borderId="13" xfId="0" applyFont="1" applyBorder="1"/>
    <xf numFmtId="164" fontId="48" fillId="14" borderId="7" xfId="0" applyNumberFormat="1" applyFont="1" applyFill="1" applyBorder="1" applyAlignment="1">
      <alignment horizontal="left" vertical="top"/>
    </xf>
    <xf numFmtId="0" fontId="48" fillId="14" borderId="15" xfId="0" applyFont="1" applyFill="1" applyBorder="1" applyAlignment="1">
      <alignment horizontal="left" vertical="top"/>
    </xf>
    <xf numFmtId="2" fontId="48" fillId="14" borderId="15" xfId="0" applyNumberFormat="1" applyFont="1" applyFill="1" applyBorder="1" applyAlignment="1">
      <alignment horizontal="right" vertical="top"/>
    </xf>
    <xf numFmtId="2" fontId="48" fillId="14" borderId="15" xfId="0" applyNumberFormat="1" applyFont="1" applyFill="1" applyBorder="1" applyAlignment="1">
      <alignment horizontal="left" vertical="top"/>
    </xf>
    <xf numFmtId="0" fontId="48" fillId="14" borderId="15" xfId="0" applyFont="1" applyFill="1" applyBorder="1" applyAlignment="1">
      <alignment horizontal="right"/>
    </xf>
    <xf numFmtId="0" fontId="66" fillId="14" borderId="15" xfId="0" applyFont="1" applyFill="1" applyBorder="1" applyAlignment="1">
      <alignment horizontal="left" vertical="top" wrapText="1"/>
    </xf>
    <xf numFmtId="0" fontId="49" fillId="14" borderId="2" xfId="0" applyFont="1" applyFill="1" applyBorder="1" applyAlignment="1">
      <alignment horizontal="left" vertical="top"/>
    </xf>
    <xf numFmtId="0" fontId="48" fillId="14" borderId="0" xfId="0" applyFont="1" applyFill="1" applyBorder="1" applyAlignment="1">
      <alignment horizontal="left" vertical="top"/>
    </xf>
    <xf numFmtId="0" fontId="48" fillId="0" borderId="15" xfId="0" applyFont="1" applyFill="1" applyBorder="1" applyAlignment="1">
      <alignment horizontal="left" vertical="top"/>
    </xf>
    <xf numFmtId="0" fontId="48" fillId="14" borderId="8" xfId="0" applyFont="1" applyFill="1" applyBorder="1" applyAlignment="1">
      <alignment vertical="top" wrapText="1"/>
    </xf>
    <xf numFmtId="0" fontId="48" fillId="14" borderId="5" xfId="0" applyFont="1" applyFill="1" applyBorder="1" applyAlignment="1">
      <alignment vertical="top" wrapText="1"/>
    </xf>
    <xf numFmtId="0" fontId="48" fillId="14" borderId="6" xfId="0" applyFont="1" applyFill="1" applyBorder="1" applyAlignment="1">
      <alignment vertical="top" wrapText="1"/>
    </xf>
    <xf numFmtId="0" fontId="45" fillId="14" borderId="15" xfId="0" applyFont="1" applyFill="1" applyBorder="1" applyAlignment="1">
      <alignment horizontal="left"/>
    </xf>
    <xf numFmtId="2" fontId="45" fillId="14" borderId="15" xfId="0" applyNumberFormat="1" applyFont="1" applyFill="1" applyBorder="1" applyAlignment="1">
      <alignment horizontal="left" vertical="top"/>
    </xf>
    <xf numFmtId="0" fontId="48" fillId="14" borderId="1" xfId="0" applyFont="1" applyFill="1" applyBorder="1" applyAlignment="1">
      <alignment vertical="top" wrapText="1"/>
    </xf>
    <xf numFmtId="0" fontId="49" fillId="0" borderId="0" xfId="0" applyFont="1" applyFill="1" applyBorder="1" applyAlignment="1">
      <alignment vertical="top" wrapText="1"/>
    </xf>
    <xf numFmtId="164" fontId="45" fillId="13" borderId="0" xfId="0" applyNumberFormat="1" applyFont="1" applyFill="1" applyBorder="1" applyAlignment="1">
      <alignment horizontal="left" vertical="top" wrapText="1"/>
    </xf>
    <xf numFmtId="164" fontId="48" fillId="13" borderId="15" xfId="0" applyNumberFormat="1" applyFont="1" applyFill="1" applyBorder="1" applyAlignment="1">
      <alignment horizontal="left" vertical="top" wrapText="1"/>
    </xf>
    <xf numFmtId="164" fontId="45" fillId="13" borderId="15" xfId="0" applyNumberFormat="1" applyFont="1" applyFill="1" applyBorder="1" applyAlignment="1">
      <alignment horizontal="left" vertical="top" wrapText="1"/>
    </xf>
    <xf numFmtId="0" fontId="64" fillId="0" borderId="4" xfId="0" applyFont="1" applyFill="1" applyBorder="1" applyAlignment="1">
      <alignment vertical="top" wrapText="1"/>
    </xf>
    <xf numFmtId="0" fontId="51" fillId="0" borderId="4" xfId="0" applyFont="1" applyFill="1" applyBorder="1" applyAlignment="1">
      <alignment vertical="top" wrapText="1"/>
    </xf>
    <xf numFmtId="0" fontId="64" fillId="0" borderId="4" xfId="0" applyFont="1" applyBorder="1" applyAlignment="1">
      <alignment vertical="top" wrapText="1"/>
    </xf>
    <xf numFmtId="0" fontId="64" fillId="0" borderId="4" xfId="0" applyFont="1" applyFill="1" applyBorder="1" applyAlignment="1">
      <alignment vertical="top"/>
    </xf>
    <xf numFmtId="0" fontId="48" fillId="13" borderId="14" xfId="0" applyFont="1" applyFill="1" applyBorder="1" applyAlignment="1">
      <alignment horizontal="left" vertical="top" wrapText="1"/>
    </xf>
    <xf numFmtId="0" fontId="45" fillId="13" borderId="13" xfId="0" applyFont="1" applyFill="1" applyBorder="1" applyAlignment="1">
      <alignment horizontal="left" vertical="top" wrapText="1"/>
    </xf>
    <xf numFmtId="0" fontId="48" fillId="13" borderId="13" xfId="0" applyFont="1" applyFill="1" applyBorder="1" applyAlignment="1">
      <alignment horizontal="left" vertical="top" wrapText="1"/>
    </xf>
    <xf numFmtId="0" fontId="49" fillId="13" borderId="13" xfId="0" applyFont="1" applyFill="1" applyBorder="1" applyAlignment="1">
      <alignment horizontal="left" vertical="top" wrapText="1"/>
    </xf>
    <xf numFmtId="2" fontId="48" fillId="13" borderId="13" xfId="0" applyNumberFormat="1" applyFont="1" applyFill="1" applyBorder="1" applyAlignment="1">
      <alignment horizontal="left" vertical="top" wrapText="1"/>
    </xf>
    <xf numFmtId="0" fontId="67" fillId="0" borderId="4" xfId="0" applyFont="1" applyFill="1" applyBorder="1" applyAlignment="1">
      <alignment vertical="top" wrapText="1"/>
    </xf>
    <xf numFmtId="0" fontId="49" fillId="13" borderId="14" xfId="0" applyFont="1" applyFill="1" applyBorder="1" applyAlignment="1">
      <alignment horizontal="left" vertical="top" wrapText="1"/>
    </xf>
    <xf numFmtId="0" fontId="48" fillId="13" borderId="15" xfId="0" applyFont="1" applyFill="1" applyBorder="1" applyAlignment="1">
      <alignment horizontal="left" vertical="top" wrapText="1"/>
    </xf>
    <xf numFmtId="0" fontId="45" fillId="13" borderId="14" xfId="0" applyFont="1" applyFill="1" applyBorder="1" applyAlignment="1">
      <alignment horizontal="left" vertical="top" wrapText="1"/>
    </xf>
    <xf numFmtId="0" fontId="45" fillId="13" borderId="0" xfId="0" applyFont="1" applyFill="1" applyAlignment="1">
      <alignment vertical="top"/>
    </xf>
    <xf numFmtId="0" fontId="45" fillId="13" borderId="13" xfId="0" applyFont="1" applyFill="1" applyBorder="1" applyAlignment="1">
      <alignment vertical="top"/>
    </xf>
    <xf numFmtId="164" fontId="48" fillId="13" borderId="13" xfId="0" applyNumberFormat="1" applyFont="1" applyFill="1" applyBorder="1" applyAlignment="1">
      <alignment horizontal="left" vertical="top" wrapText="1"/>
    </xf>
    <xf numFmtId="0" fontId="45" fillId="13" borderId="13" xfId="0" applyFont="1" applyFill="1" applyBorder="1" applyAlignment="1">
      <alignment horizontal="left" vertical="top"/>
    </xf>
    <xf numFmtId="164" fontId="48" fillId="13" borderId="13" xfId="0" applyNumberFormat="1" applyFont="1" applyFill="1" applyBorder="1" applyAlignment="1">
      <alignment horizontal="left" vertical="top"/>
    </xf>
    <xf numFmtId="49" fontId="48" fillId="13" borderId="1" xfId="0" applyNumberFormat="1" applyFont="1" applyFill="1" applyBorder="1" applyAlignment="1">
      <alignment vertical="top"/>
    </xf>
    <xf numFmtId="0" fontId="48" fillId="15" borderId="1" xfId="0" applyFont="1" applyFill="1" applyBorder="1" applyAlignment="1">
      <alignment vertical="top" wrapText="1"/>
    </xf>
    <xf numFmtId="0" fontId="48" fillId="0" borderId="0" xfId="8" applyFont="1" applyFill="1" applyBorder="1" applyAlignment="1">
      <alignment horizontal="left" vertical="top"/>
    </xf>
    <xf numFmtId="0" fontId="45" fillId="0" borderId="0" xfId="8" applyFont="1" applyFill="1" applyBorder="1" applyAlignment="1">
      <alignment vertical="top"/>
    </xf>
    <xf numFmtId="0" fontId="48" fillId="0" borderId="1" xfId="8" applyFont="1" applyFill="1" applyBorder="1" applyAlignment="1">
      <alignment vertical="top" wrapText="1"/>
    </xf>
    <xf numFmtId="0" fontId="45" fillId="0" borderId="14" xfId="8" applyFont="1" applyFill="1" applyBorder="1" applyAlignment="1">
      <alignment vertical="top"/>
    </xf>
    <xf numFmtId="0" fontId="45" fillId="0" borderId="1" xfId="8" applyFont="1" applyFill="1" applyBorder="1" applyAlignment="1">
      <alignment vertical="top" wrapText="1"/>
    </xf>
    <xf numFmtId="0" fontId="45" fillId="0" borderId="1" xfId="8" applyFont="1" applyFill="1" applyBorder="1" applyAlignment="1">
      <alignment vertical="top"/>
    </xf>
    <xf numFmtId="0" fontId="46" fillId="0" borderId="1" xfId="8" applyFont="1" applyFill="1" applyBorder="1" applyAlignment="1">
      <alignment vertical="top" wrapText="1"/>
    </xf>
    <xf numFmtId="0" fontId="45" fillId="0" borderId="14" xfId="8" applyFont="1" applyFill="1" applyBorder="1" applyAlignment="1">
      <alignment vertical="top" wrapText="1"/>
    </xf>
    <xf numFmtId="0" fontId="46" fillId="0" borderId="0" xfId="8" applyFont="1" applyFill="1" applyBorder="1" applyAlignment="1">
      <alignment vertical="top" wrapText="1"/>
    </xf>
    <xf numFmtId="0" fontId="45" fillId="0" borderId="12" xfId="8" applyFont="1" applyFill="1" applyBorder="1" applyAlignment="1">
      <alignment vertical="top"/>
    </xf>
    <xf numFmtId="0" fontId="45" fillId="0" borderId="0" xfId="8" applyFont="1" applyFill="1" applyBorder="1" applyAlignment="1">
      <alignment vertical="top" wrapText="1"/>
    </xf>
    <xf numFmtId="0" fontId="45" fillId="0" borderId="12" xfId="8" applyFont="1" applyFill="1" applyBorder="1" applyAlignment="1">
      <alignment vertical="top" wrapText="1"/>
    </xf>
    <xf numFmtId="0" fontId="46" fillId="0" borderId="12" xfId="8" applyFont="1" applyFill="1" applyBorder="1" applyAlignment="1">
      <alignment vertical="top" wrapText="1"/>
    </xf>
    <xf numFmtId="0" fontId="46" fillId="0" borderId="14" xfId="8" applyFont="1" applyFill="1" applyBorder="1" applyAlignment="1">
      <alignment vertical="top" wrapText="1"/>
    </xf>
    <xf numFmtId="0" fontId="45" fillId="0" borderId="0" xfId="8" applyFont="1" applyFill="1" applyBorder="1" applyAlignment="1"/>
    <xf numFmtId="0" fontId="46" fillId="0" borderId="0" xfId="0" applyFont="1" applyBorder="1" applyAlignment="1">
      <alignment vertical="top" wrapText="1"/>
    </xf>
    <xf numFmtId="0" fontId="45" fillId="0" borderId="0" xfId="0" applyFont="1" applyFill="1" applyBorder="1"/>
    <xf numFmtId="0" fontId="48" fillId="0" borderId="1" xfId="0" applyFont="1" applyFill="1" applyBorder="1"/>
    <xf numFmtId="0" fontId="53" fillId="0" borderId="0" xfId="0" applyFont="1" applyFill="1" applyAlignment="1">
      <alignment horizontal="right"/>
    </xf>
    <xf numFmtId="0" fontId="45" fillId="13" borderId="9" xfId="0" applyFont="1" applyFill="1" applyBorder="1" applyAlignment="1">
      <alignment vertical="top" wrapText="1"/>
    </xf>
    <xf numFmtId="0" fontId="48" fillId="16" borderId="12" xfId="8" applyFont="1" applyFill="1" applyBorder="1" applyAlignment="1">
      <alignment horizontal="left" vertical="top" wrapText="1"/>
    </xf>
    <xf numFmtId="0" fontId="48" fillId="16" borderId="12" xfId="8" applyFont="1" applyFill="1" applyBorder="1" applyAlignment="1">
      <alignment vertical="top" wrapText="1"/>
    </xf>
    <xf numFmtId="0" fontId="48" fillId="16" borderId="12" xfId="8" applyFont="1" applyFill="1" applyBorder="1" applyAlignment="1">
      <alignment vertical="top"/>
    </xf>
    <xf numFmtId="0" fontId="48" fillId="16" borderId="3" xfId="8" applyFont="1" applyFill="1" applyBorder="1" applyAlignment="1">
      <alignment horizontal="left" vertical="top"/>
    </xf>
    <xf numFmtId="0" fontId="48" fillId="16" borderId="9" xfId="8" applyFont="1" applyFill="1" applyBorder="1" applyAlignment="1">
      <alignment vertical="top" wrapText="1"/>
    </xf>
    <xf numFmtId="0" fontId="0" fillId="16" borderId="9" xfId="0" applyFill="1" applyBorder="1" applyAlignment="1">
      <alignment vertical="top"/>
    </xf>
    <xf numFmtId="0" fontId="0" fillId="16" borderId="6" xfId="0" applyFill="1" applyBorder="1" applyAlignment="1">
      <alignment vertical="top"/>
    </xf>
    <xf numFmtId="0" fontId="48" fillId="16" borderId="0" xfId="8" applyFont="1" applyFill="1" applyBorder="1" applyAlignment="1">
      <alignment horizontal="left" vertical="top"/>
    </xf>
    <xf numFmtId="0" fontId="48" fillId="16" borderId="0" xfId="8" applyFont="1" applyFill="1" applyBorder="1" applyAlignment="1">
      <alignment vertical="top" wrapText="1"/>
    </xf>
    <xf numFmtId="0" fontId="45" fillId="16" borderId="0" xfId="8" applyFont="1" applyFill="1" applyBorder="1" applyAlignment="1">
      <alignment vertical="top"/>
    </xf>
    <xf numFmtId="0" fontId="46" fillId="16" borderId="0" xfId="8" applyFont="1" applyFill="1" applyBorder="1" applyAlignment="1">
      <alignment vertical="top" wrapText="1"/>
    </xf>
    <xf numFmtId="0" fontId="48" fillId="16" borderId="14" xfId="8" applyFont="1" applyFill="1" applyBorder="1" applyAlignment="1">
      <alignment horizontal="left" vertical="top"/>
    </xf>
    <xf numFmtId="0" fontId="48" fillId="16" borderId="1" xfId="8" applyFont="1" applyFill="1" applyBorder="1" applyAlignment="1">
      <alignment horizontal="left" vertical="top"/>
    </xf>
    <xf numFmtId="0" fontId="0" fillId="16" borderId="9" xfId="0" applyFill="1" applyBorder="1" applyAlignment="1">
      <alignment vertical="top" wrapText="1"/>
    </xf>
    <xf numFmtId="0" fontId="0" fillId="16" borderId="6" xfId="0" applyFill="1" applyBorder="1" applyAlignment="1">
      <alignment vertical="top" wrapText="1"/>
    </xf>
    <xf numFmtId="0" fontId="48" fillId="16" borderId="10" xfId="8" applyFont="1" applyFill="1" applyBorder="1" applyAlignment="1">
      <alignment vertical="top" wrapText="1"/>
    </xf>
    <xf numFmtId="0" fontId="0" fillId="16" borderId="10" xfId="0" applyFill="1" applyBorder="1" applyAlignment="1">
      <alignment vertical="top" wrapText="1"/>
    </xf>
    <xf numFmtId="0" fontId="0" fillId="16" borderId="8" xfId="0" applyFill="1" applyBorder="1" applyAlignment="1">
      <alignment vertical="top" wrapText="1"/>
    </xf>
    <xf numFmtId="0" fontId="45" fillId="16" borderId="9" xfId="8" applyFont="1" applyFill="1" applyBorder="1" applyAlignment="1">
      <alignment vertical="top"/>
    </xf>
    <xf numFmtId="0" fontId="46" fillId="16" borderId="6" xfId="8" applyFont="1" applyFill="1" applyBorder="1" applyAlignment="1">
      <alignment vertical="top" wrapText="1"/>
    </xf>
    <xf numFmtId="0" fontId="45" fillId="16" borderId="10" xfId="8" applyFont="1" applyFill="1" applyBorder="1" applyAlignment="1">
      <alignment vertical="top"/>
    </xf>
    <xf numFmtId="0" fontId="46" fillId="16" borderId="8" xfId="8" applyFont="1" applyFill="1" applyBorder="1" applyAlignment="1">
      <alignment vertical="top" wrapText="1"/>
    </xf>
    <xf numFmtId="0" fontId="53" fillId="14" borderId="1" xfId="0" applyFont="1" applyFill="1" applyBorder="1" applyAlignment="1">
      <alignment vertical="top" wrapText="1"/>
    </xf>
    <xf numFmtId="0" fontId="53" fillId="14" borderId="0" xfId="0" applyFont="1" applyFill="1" applyAlignment="1">
      <alignment vertical="top" wrapText="1"/>
    </xf>
    <xf numFmtId="0" fontId="53" fillId="14" borderId="0" xfId="0" applyFont="1" applyFill="1" applyAlignment="1">
      <alignment vertical="top"/>
    </xf>
    <xf numFmtId="0" fontId="46" fillId="14" borderId="0" xfId="0" applyFont="1" applyFill="1" applyAlignment="1">
      <alignment vertical="top"/>
    </xf>
    <xf numFmtId="0" fontId="53" fillId="14" borderId="1" xfId="0" applyFont="1" applyFill="1" applyBorder="1" applyAlignment="1">
      <alignment vertical="top"/>
    </xf>
    <xf numFmtId="0" fontId="45" fillId="15" borderId="1" xfId="0" applyFont="1" applyFill="1" applyBorder="1" applyAlignment="1">
      <alignment vertical="top" wrapText="1"/>
    </xf>
    <xf numFmtId="0" fontId="45" fillId="13" borderId="1" xfId="0" applyFont="1" applyFill="1" applyBorder="1" applyAlignment="1">
      <alignment vertical="top" wrapText="1"/>
    </xf>
    <xf numFmtId="0" fontId="45" fillId="13" borderId="0" xfId="0" applyFont="1" applyFill="1" applyBorder="1"/>
    <xf numFmtId="0" fontId="48" fillId="17" borderId="11" xfId="0" applyFont="1" applyFill="1" applyBorder="1" applyAlignment="1">
      <alignment vertical="top" wrapText="1"/>
    </xf>
    <xf numFmtId="0" fontId="45" fillId="17" borderId="11" xfId="0" applyFont="1" applyFill="1" applyBorder="1" applyAlignment="1">
      <alignment vertical="top" wrapText="1"/>
    </xf>
    <xf numFmtId="0" fontId="45" fillId="17" borderId="5" xfId="0" applyFont="1" applyFill="1" applyBorder="1" applyAlignment="1">
      <alignment vertical="top" wrapText="1"/>
    </xf>
    <xf numFmtId="0" fontId="48" fillId="17" borderId="14" xfId="0" applyFont="1" applyFill="1" applyBorder="1" applyAlignment="1">
      <alignment horizontal="left" vertical="top" wrapText="1"/>
    </xf>
    <xf numFmtId="0" fontId="48" fillId="17" borderId="1" xfId="0" applyFont="1" applyFill="1" applyBorder="1" applyAlignment="1">
      <alignment horizontal="left" vertical="top" wrapText="1"/>
    </xf>
    <xf numFmtId="0" fontId="48" fillId="17" borderId="14" xfId="0" applyFont="1" applyFill="1" applyBorder="1" applyAlignment="1">
      <alignment horizontal="left" vertical="top"/>
    </xf>
    <xf numFmtId="0" fontId="48" fillId="17" borderId="1" xfId="0" applyFont="1" applyFill="1" applyBorder="1" applyAlignment="1">
      <alignment horizontal="left" vertical="top"/>
    </xf>
    <xf numFmtId="0" fontId="48" fillId="17" borderId="3" xfId="0" applyFont="1" applyFill="1" applyBorder="1" applyAlignment="1">
      <alignment horizontal="left" vertical="top"/>
    </xf>
    <xf numFmtId="0" fontId="48" fillId="17" borderId="2" xfId="0" applyFont="1" applyFill="1" applyBorder="1" applyAlignment="1">
      <alignment horizontal="left" vertical="top"/>
    </xf>
    <xf numFmtId="0" fontId="48" fillId="17" borderId="7" xfId="0" applyFont="1" applyFill="1" applyBorder="1" applyAlignment="1">
      <alignment horizontal="left" vertical="top"/>
    </xf>
    <xf numFmtId="0" fontId="48" fillId="17" borderId="9" xfId="0" applyFont="1" applyFill="1" applyBorder="1" applyAlignment="1">
      <alignment vertical="top" wrapText="1"/>
    </xf>
    <xf numFmtId="0" fontId="48" fillId="17" borderId="10" xfId="0" applyFont="1" applyFill="1" applyBorder="1" applyAlignment="1">
      <alignment vertical="top" wrapText="1"/>
    </xf>
    <xf numFmtId="0" fontId="45" fillId="17" borderId="9" xfId="0" applyFont="1" applyFill="1" applyBorder="1" applyAlignment="1">
      <alignment vertical="top" wrapText="1"/>
    </xf>
    <xf numFmtId="0" fontId="45" fillId="17" borderId="6" xfId="0" applyFont="1" applyFill="1" applyBorder="1" applyAlignment="1">
      <alignment vertical="top" wrapText="1"/>
    </xf>
    <xf numFmtId="0" fontId="45" fillId="17" borderId="10" xfId="0" applyFont="1" applyFill="1" applyBorder="1" applyAlignment="1">
      <alignment vertical="top" wrapText="1"/>
    </xf>
    <xf numFmtId="0" fontId="45" fillId="17" borderId="8" xfId="0" applyFont="1" applyFill="1" applyBorder="1" applyAlignment="1">
      <alignment vertical="top" wrapText="1"/>
    </xf>
    <xf numFmtId="0" fontId="46" fillId="0" borderId="0" xfId="4" applyFont="1" applyAlignment="1">
      <alignment vertical="top" wrapText="1"/>
    </xf>
    <xf numFmtId="0" fontId="48" fillId="13" borderId="1" xfId="0" applyFont="1" applyFill="1" applyBorder="1" applyAlignment="1">
      <alignment vertical="top"/>
    </xf>
    <xf numFmtId="0" fontId="48" fillId="13" borderId="1" xfId="0" applyFont="1" applyFill="1" applyBorder="1" applyAlignment="1">
      <alignment horizontal="center" vertical="top" wrapText="1"/>
    </xf>
    <xf numFmtId="0" fontId="48" fillId="13" borderId="6" xfId="0" applyFont="1" applyFill="1" applyBorder="1" applyAlignment="1">
      <alignment horizontal="center" vertical="top" wrapText="1"/>
    </xf>
    <xf numFmtId="0" fontId="45" fillId="13" borderId="6" xfId="0" applyFont="1" applyFill="1" applyBorder="1" applyAlignment="1">
      <alignment horizontal="center" vertical="top" wrapText="1"/>
    </xf>
    <xf numFmtId="164" fontId="45" fillId="13" borderId="13" xfId="0" applyNumberFormat="1" applyFont="1" applyFill="1" applyBorder="1" applyAlignment="1">
      <alignment horizontal="left" vertical="top" wrapText="1"/>
    </xf>
    <xf numFmtId="164" fontId="45" fillId="13" borderId="13" xfId="0" applyNumberFormat="1" applyFont="1" applyFill="1" applyBorder="1" applyAlignment="1">
      <alignment vertical="top"/>
    </xf>
    <xf numFmtId="164" fontId="45" fillId="13" borderId="13" xfId="0" applyNumberFormat="1" applyFont="1" applyFill="1" applyBorder="1" applyAlignment="1">
      <alignment vertical="top" wrapText="1"/>
    </xf>
    <xf numFmtId="0" fontId="64" fillId="13" borderId="6" xfId="0" applyFont="1" applyFill="1" applyBorder="1" applyAlignment="1">
      <alignment vertical="top" wrapText="1"/>
    </xf>
    <xf numFmtId="0" fontId="69" fillId="13" borderId="6" xfId="0" applyFont="1" applyFill="1" applyBorder="1" applyAlignment="1">
      <alignment vertical="top" wrapText="1"/>
    </xf>
    <xf numFmtId="0" fontId="70" fillId="13" borderId="1" xfId="0" applyFont="1" applyFill="1" applyBorder="1" applyAlignment="1">
      <alignment vertical="top" wrapText="1"/>
    </xf>
    <xf numFmtId="0" fontId="45" fillId="11" borderId="0" xfId="0" applyFont="1" applyFill="1" applyBorder="1" applyAlignment="1">
      <alignment vertical="top" wrapText="1"/>
    </xf>
    <xf numFmtId="0" fontId="48" fillId="11" borderId="0" xfId="0" applyFont="1" applyFill="1" applyBorder="1" applyAlignment="1">
      <alignment vertical="top" wrapText="1"/>
    </xf>
    <xf numFmtId="0" fontId="48" fillId="15" borderId="1" xfId="0" applyFont="1" applyFill="1" applyBorder="1" applyAlignment="1">
      <alignment vertical="top"/>
    </xf>
    <xf numFmtId="0" fontId="48" fillId="0" borderId="1" xfId="0" applyFont="1" applyBorder="1" applyAlignment="1">
      <alignment vertical="top"/>
    </xf>
    <xf numFmtId="0" fontId="45" fillId="8" borderId="13" xfId="0" applyFont="1" applyFill="1" applyBorder="1" applyAlignment="1">
      <alignment vertical="top" wrapText="1"/>
    </xf>
    <xf numFmtId="0" fontId="46" fillId="8" borderId="13" xfId="0" applyFont="1" applyFill="1" applyBorder="1" applyAlignment="1">
      <alignment vertical="top"/>
    </xf>
    <xf numFmtId="49" fontId="71" fillId="0" borderId="0" xfId="0" applyNumberFormat="1" applyFont="1" applyAlignment="1">
      <alignment vertical="top" wrapText="1"/>
    </xf>
    <xf numFmtId="0" fontId="72" fillId="9" borderId="16" xfId="0" applyFont="1" applyFill="1" applyBorder="1" applyAlignment="1">
      <alignment horizontal="center" vertical="top" wrapText="1"/>
    </xf>
    <xf numFmtId="0" fontId="72" fillId="9" borderId="17" xfId="0" applyFont="1" applyFill="1" applyBorder="1" applyAlignment="1">
      <alignment horizontal="center" vertical="top" wrapText="1"/>
    </xf>
    <xf numFmtId="0" fontId="72" fillId="9" borderId="18" xfId="0" applyFont="1" applyFill="1" applyBorder="1" applyAlignment="1">
      <alignment horizontal="center" vertical="top" wrapText="1"/>
    </xf>
    <xf numFmtId="0" fontId="72" fillId="8" borderId="13" xfId="0" applyFont="1" applyFill="1" applyBorder="1" applyAlignment="1">
      <alignment horizontal="center" vertical="top" wrapText="1"/>
    </xf>
    <xf numFmtId="0" fontId="48" fillId="0" borderId="19" xfId="0" applyFont="1" applyBorder="1" applyAlignment="1">
      <alignment vertical="top" wrapText="1"/>
    </xf>
    <xf numFmtId="0" fontId="48" fillId="0" borderId="20" xfId="0" applyFont="1" applyBorder="1" applyAlignment="1">
      <alignment vertical="top" wrapText="1"/>
    </xf>
    <xf numFmtId="0" fontId="45" fillId="0" borderId="21" xfId="0" applyFont="1" applyBorder="1" applyAlignment="1">
      <alignment vertical="top" wrapText="1"/>
    </xf>
    <xf numFmtId="49" fontId="48" fillId="0" borderId="0" xfId="0" applyNumberFormat="1" applyFont="1" applyAlignment="1">
      <alignment vertical="top" wrapText="1"/>
    </xf>
    <xf numFmtId="0" fontId="45" fillId="0" borderId="20" xfId="0" applyFont="1" applyBorder="1" applyAlignment="1">
      <alignment vertical="top" wrapText="1"/>
    </xf>
    <xf numFmtId="0" fontId="45" fillId="8" borderId="13" xfId="0" applyFont="1" applyFill="1" applyBorder="1" applyAlignment="1">
      <alignment vertical="top"/>
    </xf>
    <xf numFmtId="0" fontId="48" fillId="0" borderId="24" xfId="0" applyFont="1" applyBorder="1" applyAlignment="1">
      <alignment vertical="top" wrapText="1"/>
    </xf>
    <xf numFmtId="0" fontId="48" fillId="9" borderId="16" xfId="0" applyFont="1" applyFill="1" applyBorder="1" applyAlignment="1">
      <alignment horizontal="center" vertical="top" wrapText="1"/>
    </xf>
    <xf numFmtId="0" fontId="48" fillId="9" borderId="17" xfId="0" applyFont="1" applyFill="1" applyBorder="1" applyAlignment="1">
      <alignment horizontal="center" vertical="top" wrapText="1"/>
    </xf>
    <xf numFmtId="0" fontId="48" fillId="9" borderId="18" xfId="0" applyFont="1" applyFill="1" applyBorder="1" applyAlignment="1">
      <alignment horizontal="center" vertical="top" wrapText="1"/>
    </xf>
    <xf numFmtId="0" fontId="48" fillId="8" borderId="13" xfId="0" applyFont="1" applyFill="1" applyBorder="1" applyAlignment="1">
      <alignment horizontal="center" vertical="top" wrapText="1"/>
    </xf>
    <xf numFmtId="0" fontId="45" fillId="4" borderId="0" xfId="0" applyFont="1" applyFill="1" applyAlignment="1">
      <alignment vertical="top"/>
    </xf>
    <xf numFmtId="0" fontId="48" fillId="11" borderId="0" xfId="0" applyFont="1" applyFill="1" applyAlignment="1">
      <alignment vertical="top"/>
    </xf>
    <xf numFmtId="0" fontId="45" fillId="11" borderId="0" xfId="0" applyFont="1" applyFill="1" applyAlignment="1">
      <alignment horizontal="center" vertical="top"/>
    </xf>
    <xf numFmtId="0" fontId="45" fillId="13" borderId="0" xfId="0" applyFont="1" applyFill="1" applyAlignment="1">
      <alignment horizontal="center" vertical="top"/>
    </xf>
    <xf numFmtId="0" fontId="70" fillId="13" borderId="0" xfId="0" applyFont="1" applyFill="1" applyAlignment="1">
      <alignment vertical="top"/>
    </xf>
    <xf numFmtId="0" fontId="70" fillId="13" borderId="0" xfId="0" applyFont="1" applyFill="1" applyAlignment="1">
      <alignment horizontal="center" vertical="top"/>
    </xf>
    <xf numFmtId="0" fontId="45" fillId="11" borderId="0" xfId="0" applyFont="1" applyFill="1" applyBorder="1" applyAlignment="1">
      <alignment horizontal="center" vertical="top" wrapText="1"/>
    </xf>
    <xf numFmtId="0" fontId="45" fillId="11" borderId="0" xfId="0" applyFont="1" applyFill="1" applyAlignment="1">
      <alignment horizontal="center" vertical="top" wrapText="1"/>
    </xf>
    <xf numFmtId="2" fontId="45" fillId="11" borderId="0" xfId="0" applyNumberFormat="1" applyFont="1" applyFill="1" applyAlignment="1">
      <alignment horizontal="center" vertical="top" wrapText="1"/>
    </xf>
    <xf numFmtId="0" fontId="70" fillId="0" borderId="0" xfId="0" applyFont="1" applyAlignment="1">
      <alignment vertical="top"/>
    </xf>
    <xf numFmtId="0" fontId="70" fillId="13" borderId="0" xfId="5" applyFont="1" applyFill="1" applyBorder="1" applyAlignment="1">
      <alignment vertical="top" wrapText="1"/>
    </xf>
    <xf numFmtId="0" fontId="48" fillId="11" borderId="0" xfId="0" applyFont="1" applyFill="1" applyBorder="1" applyAlignment="1">
      <alignment vertical="top"/>
    </xf>
    <xf numFmtId="0" fontId="48" fillId="11" borderId="0" xfId="5" applyFont="1" applyFill="1" applyBorder="1" applyAlignment="1">
      <alignment vertical="top" wrapText="1"/>
    </xf>
    <xf numFmtId="0" fontId="67" fillId="0" borderId="12" xfId="0" applyFont="1" applyFill="1" applyBorder="1" applyAlignment="1">
      <alignment vertical="top" wrapText="1"/>
    </xf>
    <xf numFmtId="2" fontId="48" fillId="13" borderId="15" xfId="0" applyNumberFormat="1" applyFont="1" applyFill="1" applyBorder="1" applyAlignment="1">
      <alignment horizontal="left" vertical="top" wrapText="1"/>
    </xf>
    <xf numFmtId="0" fontId="65" fillId="0" borderId="0" xfId="0" applyFont="1" applyAlignment="1">
      <alignment horizontal="left" wrapText="1"/>
    </xf>
    <xf numFmtId="0" fontId="48" fillId="0" borderId="0" xfId="0" applyFont="1" applyAlignment="1">
      <alignment horizontal="center" wrapText="1"/>
    </xf>
    <xf numFmtId="0" fontId="68" fillId="0" borderId="0" xfId="0" applyFont="1" applyAlignment="1">
      <alignment wrapText="1"/>
    </xf>
    <xf numFmtId="0" fontId="46" fillId="0" borderId="0" xfId="0" applyFont="1" applyAlignment="1">
      <alignment horizontal="center" wrapText="1"/>
    </xf>
    <xf numFmtId="0" fontId="46" fillId="0" borderId="0" xfId="0" applyFont="1" applyFill="1" applyAlignment="1">
      <alignment wrapText="1"/>
    </xf>
    <xf numFmtId="164" fontId="65" fillId="13" borderId="1" xfId="0" applyNumberFormat="1" applyFont="1" applyFill="1" applyBorder="1" applyAlignment="1">
      <alignment horizontal="left" vertical="center"/>
    </xf>
    <xf numFmtId="0" fontId="65" fillId="13" borderId="1" xfId="0" applyFont="1" applyFill="1" applyBorder="1" applyAlignment="1">
      <alignment vertical="center"/>
    </xf>
    <xf numFmtId="0" fontId="65" fillId="13" borderId="1" xfId="0" applyFont="1" applyFill="1" applyBorder="1" applyAlignment="1">
      <alignment vertical="center" wrapText="1"/>
    </xf>
    <xf numFmtId="0" fontId="49" fillId="18" borderId="1" xfId="0" applyFont="1" applyFill="1" applyBorder="1" applyAlignment="1">
      <alignment vertical="top" wrapText="1"/>
    </xf>
    <xf numFmtId="0" fontId="48" fillId="13" borderId="1" xfId="0" applyFont="1" applyFill="1" applyBorder="1" applyAlignment="1">
      <alignment wrapText="1"/>
    </xf>
    <xf numFmtId="0" fontId="53" fillId="11" borderId="0" xfId="0" applyFont="1" applyFill="1" applyAlignment="1">
      <alignment vertical="top" wrapText="1"/>
    </xf>
    <xf numFmtId="0" fontId="49" fillId="18" borderId="14" xfId="0" applyFont="1" applyFill="1" applyBorder="1" applyAlignment="1">
      <alignment vertical="top" wrapText="1"/>
    </xf>
    <xf numFmtId="0" fontId="73" fillId="6" borderId="0" xfId="6" applyFont="1" applyFill="1"/>
    <xf numFmtId="0" fontId="45" fillId="0" borderId="0" xfId="0" applyFont="1" applyAlignment="1">
      <alignment vertical="top"/>
    </xf>
    <xf numFmtId="0" fontId="48" fillId="13" borderId="9" xfId="0" applyFont="1" applyFill="1" applyBorder="1" applyAlignment="1">
      <alignment vertical="top" wrapText="1"/>
    </xf>
    <xf numFmtId="0" fontId="45" fillId="0" borderId="0" xfId="0" applyFont="1" applyAlignment="1">
      <alignment vertical="top" wrapText="1"/>
    </xf>
    <xf numFmtId="0" fontId="74" fillId="13" borderId="10" xfId="0" applyFont="1" applyFill="1" applyBorder="1" applyAlignment="1">
      <alignment vertical="top" wrapText="1"/>
    </xf>
    <xf numFmtId="0" fontId="69" fillId="13" borderId="5" xfId="0" applyFont="1" applyFill="1" applyBorder="1" applyAlignment="1">
      <alignment vertical="top" wrapText="1"/>
    </xf>
    <xf numFmtId="0" fontId="45" fillId="0" borderId="7" xfId="0" applyFont="1" applyFill="1" applyBorder="1" applyAlignment="1">
      <alignment vertical="top" wrapText="1"/>
    </xf>
    <xf numFmtId="0" fontId="45" fillId="0" borderId="9" xfId="0" applyFont="1" applyFill="1" applyBorder="1" applyAlignment="1">
      <alignment vertical="top" wrapText="1"/>
    </xf>
    <xf numFmtId="0" fontId="64" fillId="0" borderId="8" xfId="0" applyFont="1" applyFill="1" applyBorder="1" applyAlignment="1">
      <alignment vertical="top" wrapText="1"/>
    </xf>
    <xf numFmtId="0" fontId="46" fillId="0" borderId="0" xfId="0" applyFont="1" applyAlignment="1">
      <alignment wrapText="1"/>
    </xf>
    <xf numFmtId="0" fontId="45" fillId="0" borderId="0" xfId="0" applyFont="1"/>
    <xf numFmtId="0" fontId="67" fillId="0" borderId="0" xfId="0" applyFont="1" applyFill="1" applyAlignment="1">
      <alignment vertical="top" wrapText="1"/>
    </xf>
    <xf numFmtId="0" fontId="45" fillId="0" borderId="0" xfId="0" applyFont="1" applyAlignment="1">
      <alignment vertical="top"/>
    </xf>
    <xf numFmtId="0" fontId="45" fillId="0" borderId="15" xfId="0" applyFont="1" applyFill="1" applyBorder="1" applyAlignment="1">
      <alignment vertical="top" wrapText="1"/>
    </xf>
    <xf numFmtId="0" fontId="67" fillId="19" borderId="14" xfId="0" applyFont="1" applyFill="1" applyBorder="1" applyAlignment="1">
      <alignment vertical="top" wrapText="1"/>
    </xf>
    <xf numFmtId="0" fontId="51" fillId="0" borderId="8" xfId="0" applyFont="1" applyFill="1" applyBorder="1" applyAlignment="1">
      <alignment vertical="top" wrapText="1"/>
    </xf>
    <xf numFmtId="0" fontId="46" fillId="11" borderId="0" xfId="0" applyFont="1" applyFill="1" applyAlignment="1">
      <alignment vertical="top"/>
    </xf>
    <xf numFmtId="0" fontId="45" fillId="0" borderId="0" xfId="0" applyFont="1" applyAlignment="1">
      <alignment vertical="top"/>
    </xf>
    <xf numFmtId="0" fontId="32" fillId="0" borderId="4" xfId="0" applyFont="1" applyFill="1" applyBorder="1" applyAlignment="1">
      <alignment vertical="top" wrapText="1"/>
    </xf>
    <xf numFmtId="0" fontId="76" fillId="0" borderId="5" xfId="0" applyFont="1" applyFill="1" applyBorder="1" applyAlignment="1">
      <alignment vertical="top" wrapText="1"/>
    </xf>
    <xf numFmtId="0" fontId="76" fillId="0" borderId="4" xfId="0" applyFont="1" applyFill="1" applyBorder="1" applyAlignment="1">
      <alignment vertical="top" wrapText="1"/>
    </xf>
    <xf numFmtId="0" fontId="45" fillId="19" borderId="0" xfId="0" applyFont="1" applyFill="1" applyBorder="1" applyAlignment="1">
      <alignment vertical="top" wrapText="1"/>
    </xf>
    <xf numFmtId="0" fontId="51" fillId="19" borderId="4" xfId="0" applyFont="1" applyFill="1" applyBorder="1" applyAlignment="1">
      <alignment vertical="top" wrapText="1"/>
    </xf>
    <xf numFmtId="0" fontId="77" fillId="0" borderId="4" xfId="0" applyFont="1" applyFill="1" applyBorder="1" applyAlignment="1" applyProtection="1">
      <alignment vertical="top" wrapText="1"/>
      <protection locked="0"/>
    </xf>
    <xf numFmtId="0" fontId="45" fillId="19" borderId="0" xfId="0" applyFont="1" applyFill="1"/>
    <xf numFmtId="0" fontId="45" fillId="19" borderId="1" xfId="0" applyFont="1" applyFill="1" applyBorder="1"/>
    <xf numFmtId="0" fontId="46" fillId="19" borderId="1" xfId="0" applyFont="1" applyFill="1" applyBorder="1"/>
    <xf numFmtId="0" fontId="77" fillId="0" borderId="10" xfId="0" applyFont="1" applyFill="1" applyBorder="1" applyAlignment="1">
      <alignment vertical="top" wrapText="1"/>
    </xf>
    <xf numFmtId="0" fontId="77" fillId="0" borderId="0" xfId="0" applyFont="1" applyFill="1" applyBorder="1" applyAlignment="1">
      <alignment vertical="top" wrapText="1"/>
    </xf>
    <xf numFmtId="0" fontId="77" fillId="0" borderId="11" xfId="0" applyFont="1" applyFill="1" applyBorder="1" applyAlignment="1">
      <alignment vertical="top" wrapText="1"/>
    </xf>
    <xf numFmtId="0" fontId="77" fillId="0" borderId="0" xfId="0" applyFont="1" applyBorder="1" applyAlignment="1">
      <alignment vertical="top" wrapText="1"/>
    </xf>
    <xf numFmtId="0" fontId="77" fillId="0" borderId="1" xfId="0" applyFont="1" applyFill="1" applyBorder="1" applyAlignment="1">
      <alignment vertical="top" wrapText="1"/>
    </xf>
    <xf numFmtId="0" fontId="78" fillId="0" borderId="1" xfId="0" applyFont="1" applyFill="1" applyBorder="1" applyAlignment="1">
      <alignment vertical="top" wrapText="1"/>
    </xf>
    <xf numFmtId="0" fontId="77" fillId="0" borderId="1" xfId="0" applyFont="1" applyFill="1" applyBorder="1" applyAlignment="1">
      <alignment horizontal="center" vertical="top" wrapText="1"/>
    </xf>
    <xf numFmtId="0" fontId="77" fillId="0" borderId="6" xfId="0" applyFont="1" applyFill="1" applyBorder="1" applyAlignment="1">
      <alignment vertical="top" wrapText="1"/>
    </xf>
    <xf numFmtId="0" fontId="77" fillId="0" borderId="6" xfId="0" applyFont="1" applyBorder="1" applyAlignment="1">
      <alignment vertical="top" wrapText="1"/>
    </xf>
    <xf numFmtId="0" fontId="77" fillId="0" borderId="1" xfId="0" applyFont="1" applyBorder="1" applyAlignment="1">
      <alignment vertical="top" wrapText="1"/>
    </xf>
    <xf numFmtId="0" fontId="78" fillId="0" borderId="1" xfId="0" applyFont="1" applyBorder="1" applyAlignment="1">
      <alignment vertical="top" wrapText="1"/>
    </xf>
    <xf numFmtId="0" fontId="77" fillId="0" borderId="0" xfId="0" applyFont="1" applyAlignment="1">
      <alignment vertical="top" wrapText="1"/>
    </xf>
    <xf numFmtId="0" fontId="78" fillId="0" borderId="0" xfId="0" applyFont="1" applyAlignment="1">
      <alignment vertical="top" wrapText="1"/>
    </xf>
    <xf numFmtId="0" fontId="79" fillId="0" borderId="0" xfId="0" applyFont="1" applyFill="1" applyBorder="1" applyAlignment="1" applyProtection="1">
      <alignment horizontal="center" vertical="top"/>
      <protection locked="0"/>
    </xf>
    <xf numFmtId="0" fontId="80" fillId="0" borderId="0" xfId="0" applyFont="1" applyBorder="1" applyAlignment="1" applyProtection="1">
      <alignment horizontal="center" vertical="center" wrapText="1"/>
      <protection locked="0"/>
    </xf>
    <xf numFmtId="0" fontId="79" fillId="0" borderId="0" xfId="0" applyFont="1" applyProtection="1">
      <protection locked="0"/>
    </xf>
    <xf numFmtId="0" fontId="81" fillId="0" borderId="7" xfId="0" applyFont="1" applyBorder="1" applyAlignment="1" applyProtection="1">
      <alignment vertical="top"/>
      <protection locked="0"/>
    </xf>
    <xf numFmtId="0" fontId="77" fillId="0" borderId="8" xfId="0" applyFont="1" applyBorder="1" applyAlignment="1" applyProtection="1">
      <alignment vertical="top"/>
      <protection locked="0"/>
    </xf>
    <xf numFmtId="0" fontId="77" fillId="0" borderId="15" xfId="0" applyFont="1" applyBorder="1" applyAlignment="1" applyProtection="1">
      <alignment vertical="top"/>
      <protection locked="0"/>
    </xf>
    <xf numFmtId="0" fontId="77" fillId="0" borderId="4" xfId="0" applyFont="1" applyBorder="1" applyAlignment="1" applyProtection="1">
      <alignment horizontal="left" vertical="top"/>
      <protection locked="0"/>
    </xf>
    <xf numFmtId="0" fontId="77" fillId="0" borderId="5" xfId="0" applyFont="1" applyBorder="1" applyAlignment="1" applyProtection="1">
      <alignment horizontal="left" vertical="top"/>
      <protection locked="0"/>
    </xf>
    <xf numFmtId="0" fontId="77" fillId="0" borderId="0" xfId="0" applyFont="1" applyBorder="1" applyAlignment="1" applyProtection="1">
      <alignment vertical="top"/>
      <protection locked="0"/>
    </xf>
    <xf numFmtId="0" fontId="81" fillId="0" borderId="7" xfId="0" applyFont="1" applyFill="1" applyBorder="1" applyAlignment="1" applyProtection="1">
      <alignment vertical="top"/>
      <protection locked="0"/>
    </xf>
    <xf numFmtId="0" fontId="77" fillId="0" borderId="8" xfId="0" applyFont="1" applyFill="1" applyBorder="1" applyAlignment="1" applyProtection="1">
      <alignment horizontal="left" vertical="top"/>
      <protection locked="0"/>
    </xf>
    <xf numFmtId="0" fontId="77" fillId="0" borderId="15" xfId="0" applyFont="1" applyFill="1" applyBorder="1" applyAlignment="1" applyProtection="1">
      <alignment vertical="top"/>
      <protection locked="0"/>
    </xf>
    <xf numFmtId="0" fontId="77" fillId="0" borderId="4" xfId="0" applyFont="1" applyFill="1" applyBorder="1" applyAlignment="1" applyProtection="1">
      <alignment horizontal="left" vertical="top"/>
      <protection locked="0"/>
    </xf>
    <xf numFmtId="0" fontId="77" fillId="0" borderId="2" xfId="0" applyFont="1" applyFill="1" applyBorder="1" applyAlignment="1" applyProtection="1">
      <alignment vertical="top"/>
      <protection locked="0"/>
    </xf>
    <xf numFmtId="0" fontId="77" fillId="0" borderId="0" xfId="0" applyFont="1" applyFill="1" applyBorder="1" applyAlignment="1" applyProtection="1">
      <alignment vertical="top"/>
      <protection locked="0"/>
    </xf>
    <xf numFmtId="0" fontId="77" fillId="0" borderId="8" xfId="0" applyFont="1" applyFill="1" applyBorder="1" applyAlignment="1" applyProtection="1">
      <alignment vertical="top"/>
      <protection locked="0"/>
    </xf>
    <xf numFmtId="0" fontId="77" fillId="0" borderId="0" xfId="0" applyFont="1" applyAlignment="1" applyProtection="1">
      <alignment vertical="top"/>
      <protection locked="0"/>
    </xf>
    <xf numFmtId="0" fontId="77" fillId="0" borderId="4" xfId="0" applyFont="1" applyFill="1" applyBorder="1" applyAlignment="1" applyProtection="1">
      <alignment vertical="top"/>
      <protection locked="0"/>
    </xf>
    <xf numFmtId="0" fontId="77" fillId="0" borderId="5" xfId="0" applyFont="1" applyFill="1" applyBorder="1" applyAlignment="1" applyProtection="1">
      <alignment vertical="top" wrapText="1"/>
      <protection locked="0"/>
    </xf>
    <xf numFmtId="0" fontId="81" fillId="0" borderId="7" xfId="0" applyFont="1" applyFill="1" applyBorder="1" applyAlignment="1" applyProtection="1">
      <alignment vertical="top" wrapText="1"/>
      <protection locked="0"/>
    </xf>
    <xf numFmtId="0" fontId="77" fillId="0" borderId="8" xfId="0" applyFont="1" applyFill="1" applyBorder="1" applyAlignment="1" applyProtection="1">
      <alignment vertical="top" wrapText="1"/>
      <protection locked="0"/>
    </xf>
    <xf numFmtId="0" fontId="77" fillId="0" borderId="0" xfId="7" applyFont="1" applyFill="1" applyBorder="1" applyAlignment="1" applyProtection="1">
      <alignment vertical="top" wrapText="1"/>
      <protection locked="0"/>
    </xf>
    <xf numFmtId="0" fontId="81" fillId="0" borderId="15" xfId="0" applyFont="1" applyFill="1" applyBorder="1" applyAlignment="1" applyProtection="1">
      <alignment vertical="top"/>
      <protection locked="0"/>
    </xf>
    <xf numFmtId="0" fontId="79" fillId="0" borderId="0" xfId="0" applyFont="1" applyAlignment="1" applyProtection="1">
      <alignment vertical="top"/>
      <protection locked="0"/>
    </xf>
    <xf numFmtId="0" fontId="77" fillId="0" borderId="15" xfId="0" applyFont="1" applyFill="1" applyBorder="1" applyAlignment="1" applyProtection="1">
      <alignment vertical="top" wrapText="1"/>
      <protection locked="0"/>
    </xf>
    <xf numFmtId="0" fontId="77" fillId="0" borderId="4" xfId="0" applyFont="1" applyFill="1" applyBorder="1" applyAlignment="1" applyProtection="1">
      <alignment vertical="top" wrapText="1"/>
    </xf>
    <xf numFmtId="0" fontId="82" fillId="0" borderId="0" xfId="0" applyFont="1" applyProtection="1">
      <protection locked="0"/>
    </xf>
    <xf numFmtId="0" fontId="77" fillId="0" borderId="1" xfId="7" applyFont="1" applyBorder="1" applyAlignment="1" applyProtection="1">
      <alignment vertical="top" wrapText="1"/>
      <protection locked="0"/>
    </xf>
    <xf numFmtId="0" fontId="77" fillId="0" borderId="1" xfId="7" applyFont="1" applyFill="1" applyBorder="1" applyAlignment="1" applyProtection="1">
      <alignment vertical="top" wrapText="1"/>
      <protection locked="0"/>
    </xf>
    <xf numFmtId="0" fontId="46" fillId="6" borderId="44" xfId="6" applyFont="1" applyFill="1" applyBorder="1"/>
    <xf numFmtId="0" fontId="45" fillId="0" borderId="45" xfId="0" applyFont="1" applyFill="1" applyBorder="1" applyAlignment="1">
      <alignment vertical="top" wrapText="1"/>
    </xf>
    <xf numFmtId="0" fontId="64" fillId="13" borderId="45" xfId="0" applyFont="1" applyFill="1" applyBorder="1" applyAlignment="1">
      <alignment vertical="top" wrapText="1"/>
    </xf>
    <xf numFmtId="0" fontId="77" fillId="0" borderId="4" xfId="0" applyFont="1" applyFill="1" applyBorder="1" applyAlignment="1" applyProtection="1">
      <alignment horizontal="left" vertical="top" wrapText="1"/>
      <protection locked="0"/>
    </xf>
    <xf numFmtId="0" fontId="83" fillId="0" borderId="4" xfId="0" applyFont="1" applyBorder="1" applyProtection="1">
      <protection locked="0"/>
    </xf>
    <xf numFmtId="0" fontId="81" fillId="0" borderId="2" xfId="7" applyFont="1" applyBorder="1" applyAlignment="1" applyProtection="1">
      <alignment horizontal="left" vertical="top" wrapText="1"/>
      <protection locked="0"/>
    </xf>
    <xf numFmtId="0" fontId="81" fillId="0" borderId="2" xfId="7" applyFont="1" applyBorder="1" applyAlignment="1" applyProtection="1">
      <alignment horizontal="left" wrapText="1"/>
      <protection locked="0"/>
    </xf>
    <xf numFmtId="0" fontId="53" fillId="14" borderId="0" xfId="0" applyFont="1" applyFill="1" applyBorder="1" applyAlignment="1">
      <alignment vertical="top"/>
    </xf>
    <xf numFmtId="0" fontId="46" fillId="11" borderId="0" xfId="0" applyFont="1" applyFill="1"/>
    <xf numFmtId="0" fontId="46" fillId="11" borderId="1" xfId="0" applyFont="1" applyFill="1" applyBorder="1" applyAlignment="1">
      <alignment vertical="top" wrapText="1"/>
    </xf>
    <xf numFmtId="0" fontId="53" fillId="20" borderId="26" xfId="0" applyFont="1" applyFill="1" applyBorder="1" applyAlignment="1">
      <alignment vertical="top"/>
    </xf>
    <xf numFmtId="0" fontId="53" fillId="14" borderId="3" xfId="0" applyFont="1" applyFill="1" applyBorder="1" applyAlignment="1">
      <alignment vertical="top" wrapText="1"/>
    </xf>
    <xf numFmtId="0" fontId="53" fillId="14" borderId="6" xfId="0" applyFont="1" applyFill="1" applyBorder="1" applyAlignment="1">
      <alignment vertical="top" wrapText="1"/>
    </xf>
    <xf numFmtId="0" fontId="53" fillId="20" borderId="27" xfId="0" applyFont="1" applyFill="1" applyBorder="1" applyAlignment="1">
      <alignment vertical="top" wrapText="1"/>
    </xf>
    <xf numFmtId="0" fontId="53" fillId="20" borderId="28" xfId="0" applyFont="1" applyFill="1" applyBorder="1" applyAlignment="1">
      <alignment vertical="top" wrapText="1"/>
    </xf>
    <xf numFmtId="0" fontId="53" fillId="20" borderId="29" xfId="0" applyFont="1" applyFill="1" applyBorder="1" applyAlignment="1">
      <alignment vertical="top" wrapText="1"/>
    </xf>
    <xf numFmtId="0" fontId="46" fillId="0" borderId="1" xfId="0" applyFont="1" applyBorder="1" applyAlignment="1">
      <alignment vertical="top"/>
    </xf>
    <xf numFmtId="0" fontId="84" fillId="0" borderId="1" xfId="0" applyFont="1" applyBorder="1" applyAlignment="1">
      <alignment vertical="top" wrapText="1"/>
    </xf>
    <xf numFmtId="0" fontId="85" fillId="4" borderId="1" xfId="0" applyFont="1" applyFill="1" applyBorder="1" applyAlignment="1">
      <alignment vertical="top" wrapText="1"/>
    </xf>
    <xf numFmtId="0" fontId="84" fillId="0" borderId="0" xfId="0" applyFont="1" applyAlignment="1">
      <alignment vertical="top" wrapText="1"/>
    </xf>
    <xf numFmtId="0" fontId="84" fillId="0" borderId="14" xfId="0" applyFont="1" applyBorder="1" applyAlignment="1">
      <alignment vertical="top" wrapText="1"/>
    </xf>
    <xf numFmtId="0" fontId="84" fillId="0" borderId="14" xfId="0" applyFont="1" applyBorder="1" applyAlignment="1">
      <alignment vertical="top"/>
    </xf>
    <xf numFmtId="0" fontId="84" fillId="21" borderId="1" xfId="0" applyFont="1" applyFill="1" applyBorder="1" applyAlignment="1">
      <alignment vertical="top" wrapText="1"/>
    </xf>
    <xf numFmtId="0" fontId="84" fillId="21" borderId="1" xfId="0" applyFont="1" applyFill="1" applyBorder="1" applyAlignment="1">
      <alignment vertical="top"/>
    </xf>
    <xf numFmtId="0" fontId="53" fillId="20" borderId="1" xfId="0" applyFont="1" applyFill="1" applyBorder="1" applyAlignment="1">
      <alignment vertical="top"/>
    </xf>
    <xf numFmtId="0" fontId="53" fillId="20" borderId="1" xfId="0" applyFont="1" applyFill="1" applyBorder="1" applyAlignment="1">
      <alignment vertical="top" wrapText="1"/>
    </xf>
    <xf numFmtId="0" fontId="53" fillId="20" borderId="21" xfId="0" applyFont="1" applyFill="1" applyBorder="1" applyAlignment="1">
      <alignment vertical="top" wrapText="1"/>
    </xf>
    <xf numFmtId="0" fontId="53" fillId="20" borderId="30" xfId="0" applyFont="1" applyFill="1" applyBorder="1" applyAlignment="1">
      <alignment vertical="top" wrapText="1"/>
    </xf>
    <xf numFmtId="0" fontId="46" fillId="20" borderId="17" xfId="0" applyFont="1" applyFill="1" applyBorder="1" applyAlignment="1">
      <alignment vertical="top"/>
    </xf>
    <xf numFmtId="0" fontId="53" fillId="14" borderId="12" xfId="0" applyFont="1" applyFill="1" applyBorder="1" applyAlignment="1">
      <alignment vertical="top"/>
    </xf>
    <xf numFmtId="0" fontId="53" fillId="20" borderId="14" xfId="0" applyFont="1" applyFill="1" applyBorder="1" applyAlignment="1">
      <alignment vertical="top" wrapText="1"/>
    </xf>
    <xf numFmtId="0" fontId="53" fillId="20" borderId="31" xfId="0" applyFont="1" applyFill="1" applyBorder="1" applyAlignment="1">
      <alignment vertical="top"/>
    </xf>
    <xf numFmtId="0" fontId="46" fillId="0" borderId="1" xfId="2" applyFont="1" applyBorder="1"/>
    <xf numFmtId="15" fontId="46" fillId="0" borderId="1" xfId="2" applyNumberFormat="1" applyFont="1" applyBorder="1" applyAlignment="1">
      <alignment horizontal="left"/>
    </xf>
    <xf numFmtId="0" fontId="45" fillId="0" borderId="0" xfId="0" applyFont="1" applyAlignment="1">
      <alignment vertical="top"/>
    </xf>
    <xf numFmtId="0" fontId="45" fillId="14" borderId="13" xfId="0" applyFont="1" applyFill="1" applyBorder="1" applyAlignment="1">
      <alignment horizontal="left" vertical="top" wrapText="1"/>
    </xf>
    <xf numFmtId="0" fontId="45" fillId="0" borderId="0" xfId="0" applyFont="1"/>
    <xf numFmtId="0" fontId="45" fillId="0" borderId="0" xfId="0" applyFont="1"/>
    <xf numFmtId="0" fontId="45" fillId="0" borderId="0" xfId="0" applyFont="1" applyAlignment="1"/>
    <xf numFmtId="0" fontId="45" fillId="14" borderId="15" xfId="0" applyFont="1" applyFill="1" applyBorder="1" applyAlignment="1">
      <alignment horizontal="left" vertical="top" wrapText="1"/>
    </xf>
    <xf numFmtId="0" fontId="76" fillId="19" borderId="4" xfId="0" applyFont="1" applyFill="1" applyBorder="1" applyAlignment="1">
      <alignment vertical="top" wrapText="1"/>
    </xf>
    <xf numFmtId="49" fontId="62" fillId="0" borderId="1" xfId="0" applyNumberFormat="1" applyFont="1" applyBorder="1" applyAlignment="1">
      <alignment vertical="top" wrapText="1"/>
    </xf>
    <xf numFmtId="49" fontId="62" fillId="0" borderId="0" xfId="0" applyNumberFormat="1" applyFont="1" applyAlignment="1">
      <alignment vertical="top" wrapText="1"/>
    </xf>
    <xf numFmtId="49" fontId="62" fillId="15" borderId="1" xfId="0" applyNumberFormat="1" applyFont="1" applyFill="1" applyBorder="1" applyAlignment="1">
      <alignment vertical="top" wrapText="1"/>
    </xf>
    <xf numFmtId="49" fontId="62" fillId="19" borderId="1" xfId="0" applyNumberFormat="1" applyFont="1" applyFill="1" applyBorder="1" applyAlignment="1">
      <alignment vertical="top" wrapText="1"/>
    </xf>
    <xf numFmtId="0" fontId="45" fillId="0" borderId="0" xfId="0" applyFont="1" applyAlignment="1">
      <alignment vertical="top"/>
    </xf>
    <xf numFmtId="0" fontId="49" fillId="18" borderId="0" xfId="0" applyFont="1" applyFill="1" applyBorder="1" applyAlignment="1">
      <alignment vertical="top" wrapText="1"/>
    </xf>
    <xf numFmtId="0" fontId="67" fillId="0" borderId="0" xfId="0" applyFont="1"/>
    <xf numFmtId="0" fontId="45" fillId="22" borderId="7" xfId="8" applyFont="1" applyFill="1" applyBorder="1" applyAlignment="1">
      <alignment vertical="top"/>
    </xf>
    <xf numFmtId="0" fontId="48" fillId="22" borderId="10" xfId="8" applyFont="1" applyFill="1" applyBorder="1" applyAlignment="1">
      <alignment horizontal="left" vertical="top"/>
    </xf>
    <xf numFmtId="0" fontId="45" fillId="22" borderId="2" xfId="0" applyFont="1" applyFill="1" applyBorder="1" applyAlignment="1">
      <alignment vertical="top" wrapText="1"/>
    </xf>
    <xf numFmtId="0" fontId="86" fillId="4" borderId="1" xfId="0" applyFont="1" applyFill="1" applyBorder="1" applyAlignment="1">
      <alignment horizontal="center" vertical="top" wrapText="1"/>
    </xf>
    <xf numFmtId="2" fontId="86" fillId="4" borderId="1" xfId="0" applyNumberFormat="1" applyFont="1" applyFill="1" applyBorder="1" applyAlignment="1">
      <alignment horizontal="center" vertical="top" wrapText="1"/>
    </xf>
    <xf numFmtId="0" fontId="48" fillId="0" borderId="1" xfId="0" applyFont="1" applyBorder="1" applyAlignment="1">
      <alignment horizontal="left" vertical="top"/>
    </xf>
    <xf numFmtId="0" fontId="86" fillId="23" borderId="1" xfId="0" applyFont="1" applyFill="1" applyBorder="1" applyAlignment="1">
      <alignment horizontal="center" vertical="top" wrapText="1"/>
    </xf>
    <xf numFmtId="0" fontId="87" fillId="0" borderId="0" xfId="7" applyFont="1" applyBorder="1" applyAlignment="1">
      <alignment horizontal="left" vertical="top"/>
    </xf>
    <xf numFmtId="0" fontId="88" fillId="0" borderId="0" xfId="6" applyFont="1"/>
    <xf numFmtId="0" fontId="68" fillId="22" borderId="11" xfId="0" applyFont="1" applyFill="1" applyBorder="1" applyAlignment="1">
      <alignment horizontal="left" vertical="top" wrapText="1"/>
    </xf>
    <xf numFmtId="0" fontId="76" fillId="0" borderId="0" xfId="0" applyFont="1" applyAlignment="1">
      <alignment horizontal="left" vertical="top" wrapText="1"/>
    </xf>
    <xf numFmtId="0" fontId="68" fillId="4" borderId="1" xfId="0" applyFont="1" applyFill="1" applyBorder="1" applyAlignment="1">
      <alignment horizontal="left" vertical="top" wrapText="1"/>
    </xf>
    <xf numFmtId="0" fontId="45" fillId="0" borderId="1" xfId="0" applyFont="1" applyBorder="1" applyAlignment="1">
      <alignment horizontal="left" vertical="top" wrapText="1"/>
    </xf>
    <xf numFmtId="0" fontId="86" fillId="23" borderId="1" xfId="0" applyFont="1" applyFill="1" applyBorder="1" applyAlignment="1">
      <alignment horizontal="left" vertical="top" wrapText="1"/>
    </xf>
    <xf numFmtId="0" fontId="45" fillId="0" borderId="0" xfId="0" applyFont="1" applyAlignment="1">
      <alignment horizontal="left" vertical="top" wrapText="1"/>
    </xf>
    <xf numFmtId="0" fontId="14" fillId="0" borderId="1" xfId="0" applyFont="1" applyFill="1" applyBorder="1" applyAlignment="1">
      <alignment vertical="top" wrapText="1"/>
    </xf>
    <xf numFmtId="0" fontId="46" fillId="0" borderId="0" xfId="7" applyFont="1" applyFill="1" applyBorder="1" applyAlignment="1">
      <alignment vertical="top" wrapText="1"/>
    </xf>
    <xf numFmtId="0" fontId="46" fillId="0" borderId="0" xfId="6" applyFont="1" applyFill="1" applyBorder="1" applyAlignment="1">
      <alignment vertical="top" wrapText="1"/>
    </xf>
    <xf numFmtId="0" fontId="88" fillId="0" borderId="1" xfId="7" applyFont="1" applyBorder="1" applyAlignment="1">
      <alignment vertical="top" wrapText="1"/>
    </xf>
    <xf numFmtId="0" fontId="89" fillId="0" borderId="32" xfId="7" applyFont="1" applyBorder="1" applyAlignment="1">
      <alignment vertical="top" wrapText="1"/>
    </xf>
    <xf numFmtId="0" fontId="88" fillId="0" borderId="25" xfId="7" applyFont="1" applyBorder="1" applyAlignment="1">
      <alignment vertical="top" wrapText="1"/>
    </xf>
    <xf numFmtId="0" fontId="89" fillId="0" borderId="33" xfId="7" applyFont="1" applyBorder="1" applyAlignment="1">
      <alignment vertical="top" wrapText="1"/>
    </xf>
    <xf numFmtId="0" fontId="88" fillId="0" borderId="34" xfId="7" applyFont="1" applyBorder="1" applyAlignment="1">
      <alignment vertical="top" wrapText="1"/>
    </xf>
    <xf numFmtId="0" fontId="88" fillId="0" borderId="35" xfId="7" applyFont="1" applyBorder="1" applyAlignment="1">
      <alignment vertical="top" wrapText="1"/>
    </xf>
    <xf numFmtId="0" fontId="46" fillId="0" borderId="36" xfId="0" applyFont="1" applyBorder="1" applyAlignment="1">
      <alignment vertical="top" wrapText="1"/>
    </xf>
    <xf numFmtId="0" fontId="46" fillId="0" borderId="37" xfId="0" applyFont="1" applyBorder="1" applyAlignment="1">
      <alignment vertical="top" wrapText="1"/>
    </xf>
    <xf numFmtId="0" fontId="64" fillId="0" borderId="0" xfId="0" applyFont="1" applyAlignment="1">
      <alignment horizontal="left" vertical="top" wrapText="1"/>
    </xf>
    <xf numFmtId="0" fontId="90" fillId="0" borderId="38" xfId="0" applyFont="1" applyBorder="1" applyAlignment="1">
      <alignment horizontal="left" vertical="top" wrapText="1"/>
    </xf>
    <xf numFmtId="0" fontId="49" fillId="14" borderId="13" xfId="0" applyFont="1" applyFill="1" applyBorder="1" applyAlignment="1">
      <alignment horizontal="left" vertical="top" wrapText="1"/>
    </xf>
    <xf numFmtId="0" fontId="45" fillId="0" borderId="0" xfId="0" applyFont="1" applyAlignment="1">
      <alignment vertical="top"/>
    </xf>
    <xf numFmtId="0" fontId="48" fillId="0" borderId="4" xfId="0" applyFont="1" applyFill="1" applyBorder="1" applyAlignment="1">
      <alignment vertical="top"/>
    </xf>
    <xf numFmtId="0" fontId="53" fillId="12" borderId="6" xfId="0" applyFont="1" applyFill="1" applyBorder="1" applyAlignment="1">
      <alignment wrapText="1"/>
    </xf>
    <xf numFmtId="0" fontId="46" fillId="0" borderId="1" xfId="0" applyFont="1" applyBorder="1"/>
    <xf numFmtId="0" fontId="46" fillId="0" borderId="1" xfId="0" applyFont="1" applyBorder="1" applyAlignment="1">
      <alignment wrapText="1"/>
    </xf>
    <xf numFmtId="0" fontId="45" fillId="0" borderId="0" xfId="0" applyFont="1" applyAlignment="1">
      <alignment vertical="top"/>
    </xf>
    <xf numFmtId="0" fontId="48" fillId="0" borderId="12" xfId="6" applyFont="1" applyFill="1" applyBorder="1" applyAlignment="1">
      <alignment horizontal="left" vertical="center" wrapText="1"/>
    </xf>
    <xf numFmtId="0" fontId="45" fillId="0" borderId="7" xfId="7" applyFont="1" applyBorder="1" applyAlignment="1">
      <alignment vertical="top" wrapText="1"/>
    </xf>
    <xf numFmtId="0" fontId="45" fillId="0" borderId="2" xfId="7" applyFont="1" applyBorder="1" applyAlignment="1">
      <alignment vertical="top"/>
    </xf>
    <xf numFmtId="0" fontId="45" fillId="0" borderId="11" xfId="7" applyFont="1" applyBorder="1" applyAlignment="1">
      <alignment horizontal="left" vertical="top"/>
    </xf>
    <xf numFmtId="15" fontId="45" fillId="0" borderId="5" xfId="7" applyNumberFormat="1" applyFont="1" applyBorder="1" applyAlignment="1">
      <alignment horizontal="left" vertical="top"/>
    </xf>
    <xf numFmtId="0" fontId="45" fillId="25" borderId="0" xfId="0" applyFont="1" applyFill="1" applyAlignment="1">
      <alignment vertical="top"/>
    </xf>
    <xf numFmtId="164" fontId="45" fillId="25" borderId="15" xfId="0" applyNumberFormat="1" applyFont="1" applyFill="1" applyBorder="1" applyAlignment="1">
      <alignment horizontal="left" vertical="top" wrapText="1"/>
    </xf>
    <xf numFmtId="0" fontId="45" fillId="0" borderId="46" xfId="0" applyFont="1" applyFill="1" applyBorder="1" applyAlignment="1">
      <alignment vertical="top" wrapText="1"/>
    </xf>
    <xf numFmtId="0" fontId="45" fillId="19" borderId="15" xfId="0" applyFont="1" applyFill="1" applyBorder="1" applyAlignment="1">
      <alignment vertical="top" wrapText="1"/>
    </xf>
    <xf numFmtId="0" fontId="45" fillId="19" borderId="15" xfId="0" applyFont="1" applyFill="1" applyBorder="1" applyAlignment="1">
      <alignment horizontal="right" vertical="top" wrapText="1"/>
    </xf>
    <xf numFmtId="0" fontId="45" fillId="0" borderId="2" xfId="0" applyFont="1" applyFill="1" applyBorder="1" applyAlignment="1">
      <alignment horizontal="left" vertical="top" wrapText="1"/>
    </xf>
    <xf numFmtId="0" fontId="45" fillId="0" borderId="11" xfId="0" applyFont="1" applyFill="1" applyBorder="1" applyAlignment="1">
      <alignment vertical="top" wrapText="1"/>
    </xf>
    <xf numFmtId="0" fontId="64" fillId="0" borderId="5" xfId="0" applyFont="1" applyFill="1" applyBorder="1" applyAlignment="1">
      <alignment vertical="top" wrapText="1"/>
    </xf>
    <xf numFmtId="2" fontId="77" fillId="0" borderId="0" xfId="0" applyNumberFormat="1" applyFont="1" applyFill="1" applyBorder="1" applyAlignment="1">
      <alignment vertical="top" wrapText="1"/>
    </xf>
    <xf numFmtId="0" fontId="79" fillId="0" borderId="0" xfId="0" applyFont="1" applyBorder="1" applyProtection="1">
      <protection locked="0"/>
    </xf>
    <xf numFmtId="0" fontId="77" fillId="19" borderId="2" xfId="0" applyFont="1" applyFill="1" applyBorder="1" applyAlignment="1" applyProtection="1">
      <alignment vertical="top"/>
      <protection locked="0"/>
    </xf>
    <xf numFmtId="0" fontId="42" fillId="26" borderId="47" xfId="0" applyFont="1" applyFill="1" applyBorder="1" applyAlignment="1"/>
    <xf numFmtId="0" fontId="0" fillId="26" borderId="47" xfId="0" applyFill="1" applyBorder="1" applyAlignment="1"/>
    <xf numFmtId="0" fontId="0" fillId="0" borderId="0" xfId="0" applyAlignment="1"/>
    <xf numFmtId="0" fontId="0" fillId="27" borderId="47" xfId="0" applyFill="1" applyBorder="1" applyAlignment="1">
      <alignment horizontal="right"/>
    </xf>
    <xf numFmtId="0" fontId="0" fillId="0" borderId="47" xfId="0" applyBorder="1" applyAlignment="1">
      <alignment horizontal="center"/>
    </xf>
    <xf numFmtId="0" fontId="0" fillId="26" borderId="47" xfId="0" applyFill="1" applyBorder="1" applyAlignment="1">
      <alignment horizontal="center"/>
    </xf>
    <xf numFmtId="0" fontId="0" fillId="0" borderId="0" xfId="0" applyAlignment="1">
      <alignment horizontal="center"/>
    </xf>
    <xf numFmtId="0" fontId="0" fillId="27" borderId="48" xfId="0" applyFill="1" applyBorder="1" applyAlignment="1">
      <alignment horizontal="right"/>
    </xf>
    <xf numFmtId="0" fontId="76" fillId="0" borderId="1" xfId="0" applyFont="1" applyFill="1" applyBorder="1" applyAlignment="1">
      <alignment vertical="top" wrapText="1"/>
    </xf>
    <xf numFmtId="0" fontId="76" fillId="0" borderId="6" xfId="0" applyFont="1" applyFill="1" applyBorder="1" applyAlignment="1">
      <alignment vertical="top" wrapText="1"/>
    </xf>
    <xf numFmtId="0" fontId="45" fillId="0" borderId="0" xfId="0" applyFont="1" applyFill="1" applyBorder="1" applyAlignment="1">
      <alignment wrapText="1"/>
    </xf>
    <xf numFmtId="14" fontId="49" fillId="0" borderId="12" xfId="0" applyNumberFormat="1" applyFont="1" applyFill="1" applyBorder="1" applyAlignment="1">
      <alignment vertical="top" wrapText="1"/>
    </xf>
    <xf numFmtId="0" fontId="65" fillId="13" borderId="3" xfId="0" applyFont="1" applyFill="1" applyBorder="1" applyAlignment="1">
      <alignment vertical="center"/>
    </xf>
    <xf numFmtId="0" fontId="65" fillId="13" borderId="9" xfId="0" applyFont="1" applyFill="1" applyBorder="1" applyAlignment="1">
      <alignment vertical="center"/>
    </xf>
    <xf numFmtId="0" fontId="65" fillId="13" borderId="9" xfId="0" applyFont="1" applyFill="1" applyBorder="1" applyAlignment="1">
      <alignment vertical="center" wrapText="1"/>
    </xf>
    <xf numFmtId="0" fontId="65" fillId="13" borderId="6" xfId="0" applyFont="1" applyFill="1" applyBorder="1" applyAlignment="1">
      <alignment vertical="center" wrapText="1"/>
    </xf>
    <xf numFmtId="0" fontId="46" fillId="0" borderId="1" xfId="0" applyFont="1" applyFill="1" applyBorder="1" applyAlignment="1">
      <alignment vertical="top" wrapText="1"/>
    </xf>
    <xf numFmtId="0" fontId="45" fillId="0" borderId="0" xfId="0" applyFont="1" applyAlignment="1">
      <alignment vertical="top" wrapText="1"/>
    </xf>
    <xf numFmtId="0" fontId="67" fillId="0" borderId="1" xfId="0" applyFont="1" applyFill="1" applyBorder="1" applyAlignment="1">
      <alignment vertical="top" wrapText="1"/>
    </xf>
    <xf numFmtId="0" fontId="95" fillId="0" borderId="1" xfId="0" applyFont="1" applyFill="1" applyBorder="1" applyAlignment="1">
      <alignment vertical="top" wrapText="1"/>
    </xf>
    <xf numFmtId="0" fontId="67" fillId="0" borderId="1" xfId="0" applyFont="1" applyFill="1" applyBorder="1" applyAlignment="1">
      <alignment horizontal="center" vertical="top" wrapText="1"/>
    </xf>
    <xf numFmtId="0" fontId="67" fillId="0" borderId="1" xfId="9" applyFont="1" applyFill="1" applyBorder="1" applyAlignment="1">
      <alignment horizontal="center" vertical="top" wrapText="1"/>
    </xf>
    <xf numFmtId="0" fontId="67" fillId="0" borderId="1" xfId="0" applyFont="1" applyBorder="1" applyAlignment="1">
      <alignment vertical="top" wrapText="1"/>
    </xf>
    <xf numFmtId="14" fontId="67" fillId="0" borderId="1" xfId="0" applyNumberFormat="1" applyFont="1" applyBorder="1" applyAlignment="1">
      <alignment vertical="top" wrapText="1"/>
    </xf>
    <xf numFmtId="0" fontId="48" fillId="0" borderId="0" xfId="0" applyFont="1" applyFill="1"/>
    <xf numFmtId="0" fontId="45" fillId="0" borderId="0" xfId="0" applyFont="1" applyAlignment="1">
      <alignment vertical="top"/>
    </xf>
    <xf numFmtId="0" fontId="45" fillId="0" borderId="0" xfId="0" applyFont="1" applyAlignment="1">
      <alignment vertical="top" wrapText="1"/>
    </xf>
    <xf numFmtId="0" fontId="45" fillId="0" borderId="0" xfId="0" applyFont="1" applyAlignment="1">
      <alignment vertical="top"/>
    </xf>
    <xf numFmtId="0" fontId="89" fillId="0" borderId="1" xfId="0" applyFont="1" applyBorder="1" applyAlignment="1">
      <alignment vertical="top" wrapText="1"/>
    </xf>
    <xf numFmtId="0" fontId="45" fillId="19" borderId="0" xfId="0" applyFont="1" applyFill="1" applyAlignment="1">
      <alignment vertical="top"/>
    </xf>
    <xf numFmtId="0" fontId="48" fillId="29" borderId="1" xfId="0" applyFont="1" applyFill="1" applyBorder="1" applyAlignment="1">
      <alignment vertical="top" wrapText="1"/>
    </xf>
    <xf numFmtId="0" fontId="45" fillId="29" borderId="3" xfId="0" applyFont="1" applyFill="1" applyBorder="1" applyAlignment="1">
      <alignment vertical="top" wrapText="1"/>
    </xf>
    <xf numFmtId="0" fontId="45" fillId="0" borderId="3" xfId="0" applyFont="1" applyBorder="1" applyAlignment="1">
      <alignment vertical="top" wrapText="1"/>
    </xf>
    <xf numFmtId="0" fontId="54" fillId="29" borderId="1" xfId="0" applyFont="1" applyFill="1" applyBorder="1" applyAlignment="1">
      <alignment vertical="top" wrapText="1"/>
    </xf>
    <xf numFmtId="0" fontId="67" fillId="0" borderId="12" xfId="0" applyFont="1" applyBorder="1" applyAlignment="1">
      <alignment vertical="top" wrapText="1"/>
    </xf>
    <xf numFmtId="0" fontId="45" fillId="24" borderId="1" xfId="0" applyFont="1" applyFill="1" applyBorder="1" applyAlignment="1">
      <alignment vertical="top" wrapText="1"/>
    </xf>
    <xf numFmtId="0" fontId="96" fillId="0" borderId="1" xfId="0" applyFont="1" applyBorder="1" applyAlignment="1">
      <alignment vertical="top" wrapText="1"/>
    </xf>
    <xf numFmtId="0" fontId="97" fillId="0" borderId="1" xfId="0" applyFont="1" applyBorder="1" applyAlignment="1">
      <alignment vertical="top" wrapText="1"/>
    </xf>
    <xf numFmtId="49" fontId="62" fillId="16" borderId="1" xfId="0" applyNumberFormat="1" applyFont="1" applyFill="1" applyBorder="1" applyAlignment="1">
      <alignment vertical="top" wrapText="1"/>
    </xf>
    <xf numFmtId="0" fontId="48" fillId="16" borderId="1" xfId="0" applyFont="1" applyFill="1" applyBorder="1" applyAlignment="1">
      <alignment vertical="top"/>
    </xf>
    <xf numFmtId="0" fontId="45" fillId="16" borderId="1" xfId="0" applyFont="1" applyFill="1" applyBorder="1" applyAlignment="1">
      <alignment vertical="top" wrapText="1"/>
    </xf>
    <xf numFmtId="0" fontId="54" fillId="16" borderId="1" xfId="0" applyFont="1" applyFill="1" applyBorder="1" applyAlignment="1">
      <alignment vertical="top" wrapText="1"/>
    </xf>
    <xf numFmtId="15" fontId="98" fillId="0" borderId="11" xfId="7" applyNumberFormat="1" applyFont="1" applyBorder="1" applyAlignment="1">
      <alignment horizontal="left" vertical="top" wrapText="1"/>
    </xf>
    <xf numFmtId="0" fontId="48" fillId="19" borderId="0" xfId="0" applyFont="1" applyFill="1" applyAlignment="1">
      <alignment vertical="top" wrapText="1"/>
    </xf>
    <xf numFmtId="0" fontId="49" fillId="19" borderId="0" xfId="0" applyFont="1" applyFill="1" applyAlignment="1">
      <alignment vertical="top"/>
    </xf>
    <xf numFmtId="0" fontId="45" fillId="19" borderId="0" xfId="0" applyFont="1" applyFill="1" applyAlignment="1">
      <alignment vertical="top" wrapText="1"/>
    </xf>
    <xf numFmtId="0" fontId="77" fillId="0" borderId="51" xfId="0" applyFont="1" applyFill="1" applyBorder="1" applyAlignment="1" applyProtection="1">
      <alignment vertical="top" wrapText="1"/>
    </xf>
    <xf numFmtId="0" fontId="53" fillId="0" borderId="0" xfId="0" applyFont="1" applyAlignment="1">
      <alignment horizontal="left" vertical="top"/>
    </xf>
    <xf numFmtId="0" fontId="46" fillId="0" borderId="0" xfId="0" applyFont="1" applyAlignment="1">
      <alignment horizontal="left" vertical="top"/>
    </xf>
    <xf numFmtId="0" fontId="46" fillId="19" borderId="0" xfId="0" applyFont="1" applyFill="1" applyAlignment="1">
      <alignment horizontal="left" vertical="top"/>
    </xf>
    <xf numFmtId="0" fontId="46" fillId="0" borderId="0" xfId="0" applyFont="1" applyAlignment="1">
      <alignment horizontal="left" vertical="top" wrapText="1"/>
    </xf>
    <xf numFmtId="0" fontId="67" fillId="0" borderId="0" xfId="0" applyFont="1" applyFill="1"/>
    <xf numFmtId="0" fontId="53" fillId="5" borderId="3" xfId="0" applyFont="1" applyFill="1" applyBorder="1" applyAlignment="1"/>
    <xf numFmtId="0" fontId="53" fillId="5" borderId="6" xfId="0" applyFont="1" applyFill="1" applyBorder="1" applyAlignment="1"/>
    <xf numFmtId="0" fontId="45" fillId="0" borderId="0" xfId="0" applyFont="1" applyFill="1" applyAlignment="1">
      <alignment horizontal="left" vertical="top"/>
    </xf>
    <xf numFmtId="0" fontId="93" fillId="0" borderId="0" xfId="0" applyFont="1" applyBorder="1" applyAlignment="1">
      <alignment horizontal="left"/>
    </xf>
    <xf numFmtId="0" fontId="93" fillId="0" borderId="0" xfId="0" applyFont="1" applyAlignment="1"/>
    <xf numFmtId="49" fontId="48" fillId="14" borderId="1" xfId="0" applyNumberFormat="1" applyFont="1" applyFill="1" applyBorder="1" applyAlignment="1">
      <alignment vertical="top"/>
    </xf>
    <xf numFmtId="0" fontId="48" fillId="14" borderId="1" xfId="0" applyFont="1" applyFill="1" applyBorder="1" applyAlignment="1">
      <alignment vertical="top"/>
    </xf>
    <xf numFmtId="0" fontId="45" fillId="14" borderId="1" xfId="0" applyFont="1" applyFill="1" applyBorder="1" applyAlignment="1">
      <alignment vertical="top" wrapText="1"/>
    </xf>
    <xf numFmtId="0" fontId="45" fillId="0" borderId="0" xfId="0" applyFont="1" applyAlignment="1">
      <alignment vertical="top"/>
    </xf>
    <xf numFmtId="0" fontId="47" fillId="0" borderId="0" xfId="0" applyFont="1" applyFill="1" applyAlignment="1" applyProtection="1">
      <alignment vertical="top" wrapText="1"/>
      <protection locked="0"/>
    </xf>
    <xf numFmtId="0" fontId="46" fillId="0" borderId="0" xfId="0" applyFont="1" applyFill="1" applyAlignment="1" applyProtection="1">
      <alignment vertical="top"/>
      <protection locked="0"/>
    </xf>
    <xf numFmtId="165" fontId="47" fillId="0"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6" fillId="0" borderId="0" xfId="0" applyFont="1" applyAlignment="1" applyProtection="1">
      <alignment vertical="top"/>
      <protection locked="0"/>
    </xf>
    <xf numFmtId="165" fontId="46" fillId="0" borderId="0" xfId="0" applyNumberFormat="1" applyFont="1" applyFill="1" applyAlignment="1" applyProtection="1">
      <alignment horizontal="left" vertical="top"/>
      <protection locked="0"/>
    </xf>
    <xf numFmtId="0" fontId="46" fillId="0" borderId="0" xfId="0" applyFont="1" applyFill="1" applyAlignment="1" applyProtection="1">
      <alignment horizontal="left" vertical="top"/>
      <protection locked="0"/>
    </xf>
    <xf numFmtId="0" fontId="47" fillId="0" borderId="0" xfId="0" applyFont="1" applyFill="1" applyAlignment="1" applyProtection="1">
      <alignment horizontal="left" vertical="top"/>
      <protection locked="0"/>
    </xf>
    <xf numFmtId="0" fontId="48" fillId="0" borderId="1" xfId="5" applyFont="1" applyFill="1" applyBorder="1" applyAlignment="1" applyProtection="1">
      <alignment vertical="top" wrapText="1"/>
      <protection locked="0"/>
    </xf>
    <xf numFmtId="0" fontId="48" fillId="0" borderId="1" xfId="5" applyFont="1" applyFill="1" applyBorder="1" applyAlignment="1" applyProtection="1">
      <alignment horizontal="center" vertical="top" wrapText="1"/>
      <protection locked="0"/>
    </xf>
    <xf numFmtId="15" fontId="48" fillId="0" borderId="1" xfId="5" applyNumberFormat="1" applyFont="1" applyFill="1" applyBorder="1" applyAlignment="1" applyProtection="1">
      <alignment horizontal="center" vertical="top" wrapText="1"/>
      <protection locked="0"/>
    </xf>
    <xf numFmtId="0" fontId="48" fillId="0" borderId="25" xfId="0" applyFont="1" applyFill="1" applyBorder="1" applyAlignment="1" applyProtection="1">
      <alignment horizontal="center" wrapText="1"/>
      <protection locked="0"/>
    </xf>
    <xf numFmtId="15" fontId="45" fillId="0" borderId="1" xfId="5" applyNumberFormat="1" applyFont="1" applyFill="1" applyBorder="1" applyAlignment="1" applyProtection="1">
      <alignment horizontal="left" vertical="top" wrapText="1"/>
      <protection locked="0"/>
    </xf>
    <xf numFmtId="0" fontId="64" fillId="16" borderId="1" xfId="0" applyFont="1" applyFill="1" applyBorder="1" applyAlignment="1">
      <alignment vertical="top" wrapText="1"/>
    </xf>
    <xf numFmtId="0" fontId="109" fillId="0" borderId="1" xfId="0" applyFont="1" applyBorder="1" applyAlignment="1">
      <alignment vertical="top" wrapText="1"/>
    </xf>
    <xf numFmtId="0" fontId="9" fillId="28" borderId="3" xfId="1" applyFill="1" applyBorder="1" applyAlignment="1" applyProtection="1"/>
    <xf numFmtId="0" fontId="48" fillId="16" borderId="7" xfId="8" applyFont="1" applyFill="1" applyBorder="1" applyAlignment="1">
      <alignment horizontal="left" vertical="top" wrapText="1"/>
    </xf>
    <xf numFmtId="0" fontId="48" fillId="16" borderId="10" xfId="8" applyFont="1" applyFill="1" applyBorder="1" applyAlignment="1">
      <alignment vertical="top"/>
    </xf>
    <xf numFmtId="0" fontId="48" fillId="16" borderId="8" xfId="8" applyFont="1" applyFill="1" applyBorder="1" applyAlignment="1">
      <alignment vertical="top" wrapText="1"/>
    </xf>
    <xf numFmtId="0" fontId="45" fillId="16" borderId="10" xfId="8" applyFont="1" applyFill="1" applyBorder="1" applyAlignment="1">
      <alignment vertical="top" wrapText="1"/>
    </xf>
    <xf numFmtId="0" fontId="65" fillId="16" borderId="10" xfId="8" applyFont="1" applyFill="1" applyBorder="1" applyAlignment="1">
      <alignment vertical="top" wrapText="1"/>
    </xf>
    <xf numFmtId="0" fontId="65" fillId="16" borderId="3" xfId="8" applyFont="1" applyFill="1" applyBorder="1" applyAlignment="1">
      <alignment horizontal="left" vertical="top" wrapText="1"/>
    </xf>
    <xf numFmtId="0" fontId="65" fillId="16" borderId="9" xfId="8" applyFont="1" applyFill="1" applyBorder="1" applyAlignment="1">
      <alignment vertical="top" wrapText="1"/>
    </xf>
    <xf numFmtId="0" fontId="45" fillId="16" borderId="9" xfId="8" applyFont="1" applyFill="1" applyBorder="1" applyAlignment="1">
      <alignment vertical="top" wrapText="1"/>
    </xf>
    <xf numFmtId="0" fontId="65" fillId="16" borderId="7" xfId="8" applyFont="1" applyFill="1" applyBorder="1" applyAlignment="1">
      <alignment horizontal="left" vertical="top"/>
    </xf>
    <xf numFmtId="0" fontId="110" fillId="16" borderId="10" xfId="0" applyFont="1" applyFill="1" applyBorder="1" applyAlignment="1">
      <alignment vertical="top" wrapText="1"/>
    </xf>
    <xf numFmtId="0" fontId="110" fillId="16" borderId="8" xfId="0" applyFont="1" applyFill="1" applyBorder="1" applyAlignment="1">
      <alignment vertical="top" wrapText="1"/>
    </xf>
    <xf numFmtId="0" fontId="71" fillId="0" borderId="0" xfId="8" applyFont="1" applyFill="1" applyBorder="1" applyAlignment="1"/>
    <xf numFmtId="0" fontId="4" fillId="26" borderId="47" xfId="0" applyFont="1" applyFill="1" applyBorder="1" applyAlignment="1">
      <alignment horizontal="center"/>
    </xf>
    <xf numFmtId="0" fontId="4" fillId="0" borderId="47" xfId="0" applyFont="1" applyBorder="1" applyAlignment="1"/>
    <xf numFmtId="0" fontId="4" fillId="0" borderId="47" xfId="0" applyFont="1" applyBorder="1" applyAlignment="1">
      <alignment wrapText="1"/>
    </xf>
    <xf numFmtId="0" fontId="4" fillId="0" borderId="48" xfId="0" applyFont="1" applyFill="1" applyBorder="1" applyAlignment="1">
      <alignment wrapText="1"/>
    </xf>
    <xf numFmtId="0" fontId="4" fillId="0" borderId="48" xfId="0" applyFont="1" applyFill="1" applyBorder="1" applyAlignment="1"/>
    <xf numFmtId="0" fontId="71" fillId="16" borderId="10" xfId="8" applyFont="1" applyFill="1" applyBorder="1" applyAlignment="1">
      <alignment vertical="top"/>
    </xf>
    <xf numFmtId="0" fontId="71" fillId="16" borderId="8" xfId="8" applyFont="1" applyFill="1" applyBorder="1" applyAlignment="1">
      <alignment vertical="top" wrapText="1"/>
    </xf>
    <xf numFmtId="0" fontId="65" fillId="16" borderId="3" xfId="8" applyFont="1" applyFill="1" applyBorder="1" applyAlignment="1">
      <alignment horizontal="left" vertical="top"/>
    </xf>
    <xf numFmtId="0" fontId="71" fillId="16" borderId="9" xfId="8" applyFont="1" applyFill="1" applyBorder="1" applyAlignment="1">
      <alignment vertical="top"/>
    </xf>
    <xf numFmtId="0" fontId="71" fillId="16" borderId="6" xfId="8" applyFont="1" applyFill="1" applyBorder="1" applyAlignment="1">
      <alignment vertical="top" wrapText="1"/>
    </xf>
    <xf numFmtId="0" fontId="110" fillId="16" borderId="9" xfId="0" applyFont="1" applyFill="1" applyBorder="1" applyAlignment="1">
      <alignment vertical="top" wrapText="1"/>
    </xf>
    <xf numFmtId="0" fontId="110" fillId="16" borderId="6" xfId="0" applyFont="1" applyFill="1" applyBorder="1" applyAlignment="1">
      <alignment vertical="top" wrapText="1"/>
    </xf>
    <xf numFmtId="0" fontId="48" fillId="16" borderId="66" xfId="8" applyFont="1" applyFill="1" applyBorder="1" applyAlignment="1">
      <alignment horizontal="left" vertical="top"/>
    </xf>
    <xf numFmtId="0" fontId="48" fillId="16" borderId="67" xfId="8" applyFont="1" applyFill="1" applyBorder="1" applyAlignment="1">
      <alignment vertical="top" wrapText="1"/>
    </xf>
    <xf numFmtId="0" fontId="45" fillId="16" borderId="67" xfId="8" applyFont="1" applyFill="1" applyBorder="1" applyAlignment="1">
      <alignment vertical="top"/>
    </xf>
    <xf numFmtId="0" fontId="46" fillId="16" borderId="68" xfId="8" applyFont="1" applyFill="1" applyBorder="1" applyAlignment="1">
      <alignment vertical="top" wrapText="1"/>
    </xf>
    <xf numFmtId="0" fontId="48" fillId="16" borderId="69" xfId="8" applyFont="1" applyFill="1" applyBorder="1" applyAlignment="1">
      <alignment horizontal="left" vertical="top"/>
    </xf>
    <xf numFmtId="0" fontId="46" fillId="16" borderId="70" xfId="8" applyFont="1" applyFill="1" applyBorder="1" applyAlignment="1">
      <alignment vertical="top" wrapText="1"/>
    </xf>
    <xf numFmtId="0" fontId="48" fillId="16" borderId="71" xfId="8" applyFont="1" applyFill="1" applyBorder="1" applyAlignment="1">
      <alignment horizontal="left" vertical="top"/>
    </xf>
    <xf numFmtId="0" fontId="45" fillId="16" borderId="72" xfId="8" applyFont="1" applyFill="1" applyBorder="1" applyAlignment="1">
      <alignment vertical="top"/>
    </xf>
    <xf numFmtId="0" fontId="46" fillId="16" borderId="73" xfId="8" applyFont="1" applyFill="1" applyBorder="1" applyAlignment="1">
      <alignment vertical="top" wrapText="1"/>
    </xf>
    <xf numFmtId="0" fontId="45" fillId="16" borderId="0" xfId="8" applyFont="1" applyFill="1" applyBorder="1" applyAlignment="1">
      <alignment vertical="top" wrapText="1"/>
    </xf>
    <xf numFmtId="0" fontId="45" fillId="16" borderId="72" xfId="8" applyFont="1" applyFill="1" applyBorder="1" applyAlignment="1">
      <alignment vertical="top" wrapText="1"/>
    </xf>
    <xf numFmtId="0" fontId="111" fillId="16" borderId="10" xfId="0" applyFont="1" applyFill="1" applyBorder="1" applyAlignment="1">
      <alignment vertical="top" wrapText="1"/>
    </xf>
    <xf numFmtId="0" fontId="111" fillId="16" borderId="8" xfId="0" applyFont="1" applyFill="1" applyBorder="1" applyAlignment="1">
      <alignment vertical="top" wrapText="1"/>
    </xf>
    <xf numFmtId="0" fontId="48" fillId="0" borderId="0" xfId="8" applyFont="1" applyFill="1" applyBorder="1" applyAlignment="1"/>
    <xf numFmtId="0" fontId="45" fillId="0" borderId="0" xfId="0" applyFont="1" applyAlignment="1">
      <alignment vertical="top" wrapText="1"/>
    </xf>
    <xf numFmtId="0" fontId="48" fillId="0" borderId="0" xfId="0" applyFont="1" applyAlignment="1">
      <alignment horizontal="left" vertical="top"/>
    </xf>
    <xf numFmtId="0" fontId="48" fillId="16" borderId="7" xfId="8" quotePrefix="1" applyFont="1" applyFill="1" applyBorder="1" applyAlignment="1">
      <alignment horizontal="left" vertical="top"/>
    </xf>
    <xf numFmtId="0" fontId="48" fillId="15" borderId="7" xfId="8" applyFont="1" applyFill="1" applyBorder="1" applyAlignment="1">
      <alignment horizontal="left" vertical="top" wrapText="1"/>
    </xf>
    <xf numFmtId="0" fontId="48" fillId="15" borderId="10" xfId="8" applyFont="1" applyFill="1" applyBorder="1" applyAlignment="1">
      <alignment vertical="top" wrapText="1"/>
    </xf>
    <xf numFmtId="0" fontId="48" fillId="15" borderId="10" xfId="8" applyFont="1" applyFill="1" applyBorder="1" applyAlignment="1">
      <alignment vertical="top"/>
    </xf>
    <xf numFmtId="0" fontId="48" fillId="15" borderId="8" xfId="8" applyFont="1" applyFill="1" applyBorder="1" applyAlignment="1">
      <alignment vertical="top" wrapText="1"/>
    </xf>
    <xf numFmtId="0" fontId="100" fillId="16" borderId="9" xfId="8" applyFont="1" applyFill="1" applyBorder="1" applyAlignment="1">
      <alignment vertical="top" wrapText="1"/>
    </xf>
    <xf numFmtId="0" fontId="112" fillId="16" borderId="9" xfId="0" applyFont="1" applyFill="1" applyBorder="1" applyAlignment="1">
      <alignment vertical="top" wrapText="1"/>
    </xf>
    <xf numFmtId="0" fontId="112" fillId="16" borderId="6" xfId="0" applyFont="1" applyFill="1" applyBorder="1" applyAlignment="1">
      <alignment vertical="top" wrapText="1"/>
    </xf>
    <xf numFmtId="0" fontId="102" fillId="0" borderId="0" xfId="8" applyFont="1" applyFill="1" applyBorder="1" applyAlignment="1"/>
    <xf numFmtId="0" fontId="45" fillId="19" borderId="1" xfId="8" applyFont="1" applyFill="1" applyBorder="1"/>
    <xf numFmtId="0" fontId="45" fillId="22" borderId="8" xfId="8" applyFont="1" applyFill="1" applyBorder="1"/>
    <xf numFmtId="0" fontId="45" fillId="0" borderId="0" xfId="8" applyFont="1"/>
    <xf numFmtId="0" fontId="45" fillId="22" borderId="5" xfId="8" applyFont="1" applyFill="1" applyBorder="1"/>
    <xf numFmtId="0" fontId="39" fillId="0" borderId="32" xfId="7" applyFont="1" applyBorder="1" applyAlignment="1">
      <alignment vertical="top" wrapText="1"/>
    </xf>
    <xf numFmtId="0" fontId="115" fillId="4" borderId="1" xfId="0" applyFont="1" applyFill="1" applyBorder="1" applyAlignment="1">
      <alignment horizontal="left" vertical="top" wrapText="1"/>
    </xf>
    <xf numFmtId="0" fontId="118" fillId="23" borderId="1" xfId="0" applyFont="1" applyFill="1" applyBorder="1" applyAlignment="1">
      <alignment horizontal="left" vertical="top" wrapText="1"/>
    </xf>
    <xf numFmtId="0" fontId="48" fillId="19" borderId="3" xfId="8" applyFont="1" applyFill="1" applyBorder="1" applyAlignment="1">
      <alignment horizontal="right" vertical="top" wrapText="1"/>
    </xf>
    <xf numFmtId="0" fontId="45" fillId="0" borderId="0" xfId="8" applyFont="1" applyAlignment="1">
      <alignment horizontal="right" wrapText="1"/>
    </xf>
    <xf numFmtId="0" fontId="45" fillId="0" borderId="1" xfId="0" applyFont="1" applyBorder="1" applyAlignment="1">
      <alignment horizontal="right"/>
    </xf>
    <xf numFmtId="0" fontId="45" fillId="0" borderId="3" xfId="0" applyFont="1" applyBorder="1" applyAlignment="1">
      <alignment horizontal="right"/>
    </xf>
    <xf numFmtId="0" fontId="45" fillId="19" borderId="3" xfId="0" applyFont="1" applyFill="1" applyBorder="1" applyAlignment="1">
      <alignment horizontal="right" vertical="top" wrapText="1"/>
    </xf>
    <xf numFmtId="0" fontId="45" fillId="0" borderId="0" xfId="0" applyFont="1" applyAlignment="1">
      <alignment horizontal="right"/>
    </xf>
    <xf numFmtId="0" fontId="45" fillId="0" borderId="0" xfId="0" quotePrefix="1" applyFont="1" applyAlignment="1">
      <alignment horizontal="right"/>
    </xf>
    <xf numFmtId="0" fontId="119" fillId="4" borderId="1" xfId="0" applyFont="1" applyFill="1" applyBorder="1" applyAlignment="1">
      <alignment horizontal="left" vertical="top" wrapText="1"/>
    </xf>
    <xf numFmtId="0" fontId="120" fillId="4" borderId="1" xfId="0" applyFont="1" applyFill="1" applyBorder="1" applyAlignment="1">
      <alignment horizontal="left" vertical="top" wrapText="1"/>
    </xf>
    <xf numFmtId="0" fontId="12" fillId="0" borderId="0" xfId="0" applyFont="1" applyAlignment="1">
      <alignment vertical="center"/>
    </xf>
    <xf numFmtId="0" fontId="10" fillId="0" borderId="0" xfId="0" applyFont="1"/>
    <xf numFmtId="0" fontId="10" fillId="0" borderId="0" xfId="0" applyFont="1" applyAlignment="1">
      <alignment horizontal="left" vertical="center" wrapText="1"/>
    </xf>
    <xf numFmtId="0" fontId="10" fillId="0" borderId="0" xfId="0" applyFont="1" applyAlignment="1">
      <alignment horizontal="left" vertical="center"/>
    </xf>
    <xf numFmtId="0" fontId="12" fillId="0" borderId="0" xfId="0" applyFont="1" applyAlignment="1">
      <alignment vertical="center" wrapText="1"/>
    </xf>
    <xf numFmtId="0" fontId="10" fillId="0" borderId="0" xfId="0" applyFont="1" applyAlignment="1">
      <alignment horizontal="center" vertical="center"/>
    </xf>
    <xf numFmtId="0" fontId="47" fillId="0" borderId="0" xfId="0" applyFont="1" applyFill="1" applyAlignment="1" applyProtection="1">
      <alignment vertical="top"/>
      <protection locked="0"/>
    </xf>
    <xf numFmtId="0" fontId="45" fillId="0" borderId="0" xfId="0" applyFont="1" applyFill="1" applyAlignment="1" applyProtection="1">
      <alignment vertical="top"/>
      <protection locked="0"/>
    </xf>
    <xf numFmtId="0" fontId="45" fillId="0" borderId="0" xfId="0" applyFont="1" applyAlignment="1">
      <alignment vertical="top"/>
    </xf>
    <xf numFmtId="0" fontId="48" fillId="0" borderId="0" xfId="0" applyFont="1" applyFill="1" applyAlignment="1" applyProtection="1">
      <alignment horizontal="right" vertical="top"/>
      <protection locked="0"/>
    </xf>
    <xf numFmtId="0" fontId="45" fillId="0" borderId="0" xfId="0" applyFont="1" applyFill="1" applyAlignment="1">
      <alignment vertical="top"/>
    </xf>
    <xf numFmtId="0" fontId="48" fillId="13" borderId="3" xfId="0" applyFont="1" applyFill="1" applyBorder="1" applyAlignment="1">
      <alignment vertical="top" wrapText="1"/>
    </xf>
    <xf numFmtId="0" fontId="45" fillId="0" borderId="0" xfId="0" applyFont="1" applyAlignment="1">
      <alignment vertical="top" wrapText="1"/>
    </xf>
    <xf numFmtId="0" fontId="45" fillId="0" borderId="0" xfId="0" applyFont="1" applyFill="1" applyAlignment="1">
      <alignment vertical="top" wrapText="1"/>
    </xf>
    <xf numFmtId="0" fontId="48" fillId="0" borderId="0" xfId="0" applyFont="1" applyFill="1" applyAlignment="1">
      <alignment vertical="top" wrapText="1"/>
    </xf>
    <xf numFmtId="0" fontId="49" fillId="0" borderId="0" xfId="0" applyFont="1" applyFill="1" applyAlignment="1">
      <alignment vertical="top" wrapText="1"/>
    </xf>
    <xf numFmtId="0" fontId="45" fillId="0" borderId="0" xfId="0" applyFont="1" applyAlignment="1">
      <alignment horizontal="center" wrapText="1"/>
    </xf>
    <xf numFmtId="0" fontId="46" fillId="0" borderId="0" xfId="0" applyFont="1" applyAlignment="1"/>
    <xf numFmtId="0" fontId="75" fillId="0" borderId="0" xfId="1" applyFont="1" applyAlignment="1" applyProtection="1"/>
    <xf numFmtId="0" fontId="48" fillId="16" borderId="7" xfId="8" applyFont="1" applyFill="1" applyBorder="1" applyAlignment="1">
      <alignment horizontal="left" vertical="top"/>
    </xf>
    <xf numFmtId="0" fontId="45" fillId="0" borderId="0" xfId="0" applyFont="1" applyAlignment="1">
      <alignment horizontal="center" vertical="top" wrapText="1"/>
    </xf>
    <xf numFmtId="0" fontId="82" fillId="0" borderId="0" xfId="0" applyFont="1" applyAlignment="1" applyProtection="1">
      <alignment horizontal="center" vertical="top"/>
      <protection locked="0"/>
    </xf>
    <xf numFmtId="0" fontId="45" fillId="0" borderId="0" xfId="7" applyFont="1" applyBorder="1" applyAlignment="1">
      <alignment horizontal="left" vertical="top"/>
    </xf>
    <xf numFmtId="0" fontId="62" fillId="0" borderId="0" xfId="7" applyFont="1" applyAlignment="1">
      <alignment horizontal="center" vertical="top"/>
    </xf>
    <xf numFmtId="0" fontId="45" fillId="0" borderId="22" xfId="0" applyFont="1" applyBorder="1" applyAlignment="1">
      <alignment vertical="top" wrapText="1"/>
    </xf>
    <xf numFmtId="0" fontId="45" fillId="0" borderId="19" xfId="0" applyFont="1" applyBorder="1" applyAlignment="1">
      <alignment vertical="top" wrapText="1"/>
    </xf>
    <xf numFmtId="0" fontId="48" fillId="0" borderId="23" xfId="0" applyFont="1" applyBorder="1" applyAlignment="1">
      <alignment vertical="top" wrapText="1"/>
    </xf>
    <xf numFmtId="0" fontId="48" fillId="0" borderId="0" xfId="0" applyFont="1" applyAlignment="1">
      <alignment horizontal="left" vertical="top"/>
    </xf>
    <xf numFmtId="0" fontId="45" fillId="11" borderId="0" xfId="0" applyFont="1" applyFill="1" applyAlignment="1">
      <alignment vertical="top"/>
    </xf>
    <xf numFmtId="0" fontId="86" fillId="13" borderId="1" xfId="0" applyFont="1" applyFill="1" applyBorder="1" applyAlignment="1">
      <alignment horizontal="center" vertical="top" wrapText="1"/>
    </xf>
    <xf numFmtId="0" fontId="65" fillId="13" borderId="1" xfId="0" applyFont="1" applyFill="1" applyBorder="1" applyAlignment="1">
      <alignment horizontal="left" vertical="center" wrapText="1"/>
    </xf>
    <xf numFmtId="0" fontId="65" fillId="13" borderId="9" xfId="0" applyFont="1" applyFill="1" applyBorder="1" applyAlignment="1">
      <alignment horizontal="left" vertical="center" wrapText="1"/>
    </xf>
    <xf numFmtId="0" fontId="48" fillId="13" borderId="1" xfId="0" applyFont="1" applyFill="1" applyBorder="1" applyAlignment="1">
      <alignment vertical="top" wrapText="1"/>
    </xf>
    <xf numFmtId="0" fontId="100" fillId="16" borderId="3" xfId="8" applyFont="1" applyFill="1" applyBorder="1" applyAlignment="1">
      <alignment horizontal="left" vertical="top" wrapText="1"/>
    </xf>
    <xf numFmtId="0" fontId="45" fillId="31" borderId="12" xfId="8" applyFont="1" applyFill="1" applyBorder="1" applyAlignment="1">
      <alignment vertical="top"/>
    </xf>
    <xf numFmtId="0" fontId="46" fillId="31" borderId="12" xfId="8" applyFont="1" applyFill="1" applyBorder="1" applyAlignment="1">
      <alignment vertical="top" wrapText="1"/>
    </xf>
    <xf numFmtId="0" fontId="45" fillId="31" borderId="1" xfId="8" applyFont="1" applyFill="1" applyBorder="1" applyAlignment="1">
      <alignment vertical="top"/>
    </xf>
    <xf numFmtId="0" fontId="46" fillId="31" borderId="1" xfId="8" applyFont="1" applyFill="1" applyBorder="1" applyAlignment="1">
      <alignment vertical="top" wrapText="1"/>
    </xf>
    <xf numFmtId="0" fontId="100" fillId="16" borderId="10" xfId="8" applyFont="1" applyFill="1" applyBorder="1" applyAlignment="1">
      <alignment vertical="top" wrapText="1"/>
    </xf>
    <xf numFmtId="0" fontId="48" fillId="15" borderId="3" xfId="8" applyFont="1" applyFill="1" applyBorder="1" applyAlignment="1">
      <alignment horizontal="left" vertical="top"/>
    </xf>
    <xf numFmtId="0" fontId="65" fillId="15" borderId="9" xfId="8" applyFont="1" applyFill="1" applyBorder="1" applyAlignment="1">
      <alignment vertical="top" wrapText="1"/>
    </xf>
    <xf numFmtId="0" fontId="45" fillId="15" borderId="9" xfId="8" applyFont="1" applyFill="1" applyBorder="1" applyAlignment="1">
      <alignment vertical="top"/>
    </xf>
    <xf numFmtId="0" fontId="46" fillId="15" borderId="6" xfId="8" applyFont="1" applyFill="1" applyBorder="1" applyAlignment="1">
      <alignment vertical="top" wrapText="1"/>
    </xf>
    <xf numFmtId="0" fontId="12" fillId="0" borderId="3" xfId="0" applyFont="1" applyBorder="1" applyAlignment="1">
      <alignment vertical="center"/>
    </xf>
    <xf numFmtId="0" fontId="12" fillId="0" borderId="9" xfId="0" applyFont="1" applyBorder="1" applyAlignment="1">
      <alignment vertical="center" wrapText="1"/>
    </xf>
    <xf numFmtId="0" fontId="121" fillId="0" borderId="6" xfId="0" applyFont="1" applyBorder="1" applyAlignment="1">
      <alignment vertical="center" wrapText="1"/>
    </xf>
    <xf numFmtId="0" fontId="45" fillId="0" borderId="0" xfId="0" applyFont="1" applyFill="1" applyAlignment="1" applyProtection="1">
      <alignment vertical="top"/>
      <protection locked="0"/>
    </xf>
    <xf numFmtId="0" fontId="45" fillId="0" borderId="0" xfId="0" applyFont="1" applyAlignment="1">
      <alignment vertical="top"/>
    </xf>
    <xf numFmtId="0" fontId="48" fillId="0" borderId="0" xfId="0" applyFont="1" applyFill="1" applyAlignment="1" applyProtection="1">
      <alignment horizontal="right" vertical="top"/>
      <protection locked="0"/>
    </xf>
    <xf numFmtId="0" fontId="48" fillId="13" borderId="3" xfId="0" applyFont="1" applyFill="1" applyBorder="1" applyAlignment="1">
      <alignment vertical="top" wrapText="1"/>
    </xf>
    <xf numFmtId="0" fontId="48" fillId="0" borderId="0" xfId="0" applyFont="1" applyAlignment="1">
      <alignment horizontal="left" vertical="top" wrapText="1"/>
    </xf>
    <xf numFmtId="0" fontId="45" fillId="0" borderId="0" xfId="0" applyFont="1" applyAlignment="1">
      <alignment vertical="top" wrapText="1"/>
    </xf>
    <xf numFmtId="0" fontId="0" fillId="0" borderId="0" xfId="0" applyAlignment="1">
      <alignment vertical="top" wrapText="1"/>
    </xf>
    <xf numFmtId="0" fontId="45" fillId="11" borderId="0" xfId="0" applyFont="1" applyFill="1" applyAlignment="1">
      <alignment horizontal="left" vertical="top" wrapText="1"/>
    </xf>
    <xf numFmtId="0" fontId="65" fillId="13" borderId="1" xfId="0" applyFont="1" applyFill="1" applyBorder="1" applyAlignment="1">
      <alignment horizontal="left" vertical="center" wrapText="1"/>
    </xf>
    <xf numFmtId="0" fontId="48" fillId="13" borderId="1" xfId="0" applyFont="1" applyFill="1" applyBorder="1" applyAlignment="1">
      <alignment vertical="top" wrapText="1"/>
    </xf>
    <xf numFmtId="164" fontId="48" fillId="13" borderId="9" xfId="0" applyNumberFormat="1" applyFont="1" applyFill="1" applyBorder="1" applyAlignment="1">
      <alignment vertical="top" wrapText="1"/>
    </xf>
    <xf numFmtId="164" fontId="48" fillId="13" borderId="6" xfId="0" applyNumberFormat="1" applyFont="1" applyFill="1" applyBorder="1" applyAlignment="1">
      <alignment vertical="top" wrapText="1"/>
    </xf>
    <xf numFmtId="0" fontId="48" fillId="0" borderId="1" xfId="5" applyFont="1" applyBorder="1" applyAlignment="1" applyProtection="1">
      <alignment vertical="top" wrapText="1"/>
      <protection locked="0"/>
    </xf>
    <xf numFmtId="0" fontId="122" fillId="0" borderId="1" xfId="5" applyFont="1" applyBorder="1" applyAlignment="1">
      <alignment horizontal="center" vertical="top" wrapText="1"/>
    </xf>
    <xf numFmtId="15" fontId="45" fillId="0" borderId="1" xfId="5" applyNumberFormat="1" applyFont="1" applyBorder="1" applyAlignment="1">
      <alignment horizontal="left" vertical="top" wrapText="1"/>
    </xf>
    <xf numFmtId="14" fontId="45" fillId="0" borderId="1" xfId="5" applyNumberFormat="1" applyFont="1" applyBorder="1" applyAlignment="1">
      <alignment horizontal="left" vertical="top" wrapText="1"/>
    </xf>
    <xf numFmtId="15" fontId="45" fillId="0" borderId="1" xfId="5" applyNumberFormat="1" applyFont="1" applyBorder="1" applyAlignment="1" applyProtection="1">
      <alignment horizontal="left" vertical="top" wrapText="1"/>
      <protection locked="0"/>
    </xf>
    <xf numFmtId="0" fontId="0" fillId="0" borderId="0" xfId="0" applyAlignment="1">
      <alignment horizontal="left" vertical="top" wrapText="1"/>
    </xf>
    <xf numFmtId="0" fontId="9" fillId="19" borderId="0" xfId="1" applyFill="1" applyAlignment="1" applyProtection="1"/>
    <xf numFmtId="0" fontId="9" fillId="0" borderId="0" xfId="1" applyFill="1" applyAlignment="1" applyProtection="1">
      <alignment horizontal="left" vertical="top" wrapText="1"/>
    </xf>
    <xf numFmtId="3" fontId="0" fillId="19" borderId="1" xfId="0" applyNumberFormat="1" applyFill="1" applyBorder="1" applyAlignment="1">
      <alignment vertical="top" wrapText="1"/>
    </xf>
    <xf numFmtId="0" fontId="45" fillId="19" borderId="1" xfId="0" applyFont="1" applyFill="1" applyBorder="1" applyAlignment="1">
      <alignment vertical="top" wrapText="1"/>
    </xf>
    <xf numFmtId="3" fontId="0" fillId="0" borderId="1" xfId="0" applyNumberFormat="1" applyBorder="1" applyAlignment="1">
      <alignment horizontal="left" vertical="top"/>
    </xf>
    <xf numFmtId="2" fontId="77" fillId="0" borderId="0" xfId="0" applyNumberFormat="1" applyFont="1" applyAlignment="1">
      <alignment vertical="top" wrapText="1"/>
    </xf>
    <xf numFmtId="0" fontId="77" fillId="19" borderId="0" xfId="0" applyFont="1" applyFill="1" applyAlignment="1">
      <alignment vertical="top" wrapText="1"/>
    </xf>
    <xf numFmtId="0" fontId="77" fillId="0" borderId="1" xfId="0" applyFont="1" applyBorder="1" applyAlignment="1">
      <alignment horizontal="center" vertical="top" wrapText="1"/>
    </xf>
    <xf numFmtId="3" fontId="77" fillId="0" borderId="1" xfId="0" applyNumberFormat="1" applyFont="1" applyBorder="1" applyAlignment="1">
      <alignment horizontal="center" vertical="top" wrapText="1"/>
    </xf>
    <xf numFmtId="0" fontId="64" fillId="0" borderId="6" xfId="0" applyFont="1" applyBorder="1" applyAlignment="1">
      <alignment vertical="top" wrapText="1"/>
    </xf>
    <xf numFmtId="0" fontId="65" fillId="0" borderId="0" xfId="0" applyFont="1" applyAlignment="1">
      <alignment vertical="center" wrapText="1"/>
    </xf>
    <xf numFmtId="0" fontId="49" fillId="0" borderId="1" xfId="0" applyFont="1" applyBorder="1" applyAlignment="1">
      <alignment vertical="top" wrapText="1"/>
    </xf>
    <xf numFmtId="0" fontId="14" fillId="0" borderId="1" xfId="0" applyFont="1" applyBorder="1" applyAlignment="1">
      <alignment vertical="top" wrapText="1"/>
    </xf>
    <xf numFmtId="0" fontId="49" fillId="0" borderId="12" xfId="0" applyFont="1" applyBorder="1" applyAlignment="1">
      <alignment vertical="top" wrapText="1"/>
    </xf>
    <xf numFmtId="0" fontId="45" fillId="32" borderId="1" xfId="0" applyFont="1" applyFill="1" applyBorder="1" applyAlignment="1">
      <alignment vertical="top" wrapText="1"/>
    </xf>
    <xf numFmtId="164" fontId="45" fillId="0" borderId="12" xfId="0" applyNumberFormat="1" applyFont="1" applyBorder="1" applyAlignment="1">
      <alignment vertical="top" wrapText="1"/>
    </xf>
    <xf numFmtId="14" fontId="45" fillId="0" borderId="1" xfId="0" applyNumberFormat="1" applyFont="1" applyBorder="1" applyAlignment="1">
      <alignment vertical="top" wrapText="1"/>
    </xf>
    <xf numFmtId="0" fontId="45" fillId="0" borderId="12" xfId="0" applyFont="1" applyBorder="1" applyAlignment="1">
      <alignment vertical="top" wrapText="1"/>
    </xf>
    <xf numFmtId="0" fontId="49" fillId="18" borderId="0" xfId="0" applyFont="1" applyFill="1" applyAlignment="1">
      <alignment vertical="top" wrapText="1"/>
    </xf>
    <xf numFmtId="0" fontId="48" fillId="0" borderId="4" xfId="0" applyFont="1" applyBorder="1" applyAlignment="1">
      <alignment vertical="top" wrapText="1"/>
    </xf>
    <xf numFmtId="0" fontId="67" fillId="0" borderId="4" xfId="0" applyFont="1" applyBorder="1" applyAlignment="1">
      <alignment vertical="top" wrapText="1"/>
    </xf>
    <xf numFmtId="0" fontId="49" fillId="0" borderId="4" xfId="0" applyFont="1" applyBorder="1" applyAlignment="1">
      <alignment vertical="top" wrapText="1"/>
    </xf>
    <xf numFmtId="0" fontId="49" fillId="0" borderId="0" xfId="0" applyFont="1" applyAlignment="1">
      <alignment horizontal="left" vertical="top" wrapText="1"/>
    </xf>
    <xf numFmtId="0" fontId="49" fillId="0" borderId="5" xfId="0" applyFont="1" applyBorder="1" applyAlignment="1">
      <alignment vertical="top" wrapText="1"/>
    </xf>
    <xf numFmtId="0" fontId="6" fillId="0" borderId="0" xfId="0" applyFont="1" applyAlignment="1">
      <alignment vertical="top" wrapText="1"/>
    </xf>
    <xf numFmtId="0" fontId="123" fillId="13" borderId="7" xfId="0" applyFont="1" applyFill="1" applyBorder="1" applyAlignment="1">
      <alignment horizontal="left" vertical="top" wrapText="1"/>
    </xf>
    <xf numFmtId="0" fontId="123" fillId="13" borderId="8" xfId="0" applyFont="1" applyFill="1" applyBorder="1" applyAlignment="1">
      <alignment vertical="top" wrapText="1"/>
    </xf>
    <xf numFmtId="0" fontId="123" fillId="0" borderId="0" xfId="0" applyFont="1" applyAlignment="1">
      <alignment vertical="top" wrapText="1"/>
    </xf>
    <xf numFmtId="0" fontId="123" fillId="13" borderId="15" xfId="0" applyFont="1" applyFill="1" applyBorder="1" applyAlignment="1">
      <alignment horizontal="left" vertical="top" wrapText="1"/>
    </xf>
    <xf numFmtId="0" fontId="123" fillId="13" borderId="5" xfId="0" applyFont="1" applyFill="1" applyBorder="1" applyAlignment="1">
      <alignment vertical="top" wrapText="1"/>
    </xf>
    <xf numFmtId="0" fontId="123" fillId="13" borderId="13" xfId="0" applyFont="1" applyFill="1" applyBorder="1" applyAlignment="1">
      <alignment horizontal="left" vertical="top" wrapText="1"/>
    </xf>
    <xf numFmtId="0" fontId="124" fillId="0" borderId="0" xfId="0" applyFont="1" applyAlignment="1">
      <alignment vertical="top" wrapText="1"/>
    </xf>
    <xf numFmtId="0" fontId="124" fillId="0" borderId="4" xfId="0" applyFont="1" applyBorder="1" applyAlignment="1">
      <alignment vertical="top"/>
    </xf>
    <xf numFmtId="0" fontId="123" fillId="13" borderId="13" xfId="0" applyFont="1" applyFill="1" applyBorder="1" applyAlignment="1">
      <alignment vertical="top"/>
    </xf>
    <xf numFmtId="0" fontId="123" fillId="0" borderId="4" xfId="0" applyFont="1" applyBorder="1" applyAlignment="1">
      <alignment vertical="top" wrapText="1"/>
    </xf>
    <xf numFmtId="0" fontId="124" fillId="0" borderId="0" xfId="0" applyFont="1" applyAlignment="1">
      <alignment vertical="top"/>
    </xf>
    <xf numFmtId="0" fontId="124" fillId="13" borderId="13" xfId="0" applyFont="1" applyFill="1" applyBorder="1" applyAlignment="1">
      <alignment vertical="top"/>
    </xf>
    <xf numFmtId="0" fontId="124" fillId="0" borderId="4" xfId="0" applyFont="1" applyBorder="1" applyAlignment="1">
      <alignment vertical="top" wrapText="1"/>
    </xf>
    <xf numFmtId="0" fontId="124" fillId="0" borderId="4" xfId="0" applyFont="1" applyBorder="1" applyAlignment="1">
      <alignment horizontal="left" vertical="top" wrapText="1"/>
    </xf>
    <xf numFmtId="0" fontId="124" fillId="13" borderId="13" xfId="0" applyFont="1" applyFill="1" applyBorder="1" applyAlignment="1">
      <alignment horizontal="left" vertical="top" wrapText="1"/>
    </xf>
    <xf numFmtId="0" fontId="124" fillId="0" borderId="0" xfId="0" applyFont="1" applyAlignment="1">
      <alignment horizontal="left" vertical="top" wrapText="1"/>
    </xf>
    <xf numFmtId="0" fontId="123" fillId="13" borderId="6" xfId="0" applyFont="1" applyFill="1" applyBorder="1" applyAlignment="1">
      <alignment vertical="top" wrapText="1"/>
    </xf>
    <xf numFmtId="0" fontId="125" fillId="0" borderId="0" xfId="0" applyFont="1" applyAlignment="1">
      <alignment vertical="top" wrapText="1"/>
    </xf>
    <xf numFmtId="0" fontId="124" fillId="0" borderId="0" xfId="0" applyFont="1" applyAlignment="1">
      <alignment wrapText="1"/>
    </xf>
    <xf numFmtId="0" fontId="123" fillId="13" borderId="13" xfId="0" applyFont="1" applyFill="1" applyBorder="1" applyAlignment="1">
      <alignment horizontal="left" vertical="top"/>
    </xf>
    <xf numFmtId="0" fontId="123" fillId="15" borderId="4" xfId="0" applyFont="1" applyFill="1" applyBorder="1" applyAlignment="1">
      <alignment vertical="top" wrapText="1"/>
    </xf>
    <xf numFmtId="0" fontId="123" fillId="13" borderId="6" xfId="0" applyFont="1" applyFill="1" applyBorder="1" applyAlignment="1">
      <alignment horizontal="left" vertical="top" wrapText="1"/>
    </xf>
    <xf numFmtId="0" fontId="123" fillId="0" borderId="0" xfId="0" applyFont="1" applyAlignment="1">
      <alignment horizontal="left" vertical="top" wrapText="1"/>
    </xf>
    <xf numFmtId="164" fontId="123" fillId="13" borderId="15" xfId="0" applyNumberFormat="1" applyFont="1" applyFill="1" applyBorder="1" applyAlignment="1">
      <alignment horizontal="left" vertical="top" wrapText="1"/>
    </xf>
    <xf numFmtId="2" fontId="123" fillId="13" borderId="13" xfId="0" applyNumberFormat="1" applyFont="1" applyFill="1" applyBorder="1" applyAlignment="1">
      <alignment horizontal="left" vertical="top" wrapText="1"/>
    </xf>
    <xf numFmtId="2" fontId="123" fillId="13" borderId="13" xfId="0" applyNumberFormat="1" applyFont="1" applyFill="1" applyBorder="1" applyAlignment="1">
      <alignment horizontal="left" vertical="top"/>
    </xf>
    <xf numFmtId="0" fontId="124" fillId="0" borderId="0" xfId="0" applyFont="1" applyAlignment="1">
      <alignment horizontal="left" vertical="top"/>
    </xf>
    <xf numFmtId="0" fontId="45" fillId="0" borderId="13" xfId="0" applyFont="1" applyBorder="1" applyAlignment="1">
      <alignment vertical="top" wrapText="1"/>
    </xf>
    <xf numFmtId="0" fontId="48" fillId="0" borderId="13" xfId="0" applyFont="1" applyBorder="1" applyAlignment="1">
      <alignment vertical="top" wrapText="1"/>
    </xf>
    <xf numFmtId="0" fontId="67" fillId="0" borderId="13" xfId="0" applyFont="1" applyBorder="1" applyAlignment="1">
      <alignment vertical="top" wrapText="1"/>
    </xf>
    <xf numFmtId="0" fontId="45" fillId="0" borderId="14" xfId="0" applyFont="1" applyBorder="1" applyAlignment="1">
      <alignment vertical="top" wrapText="1"/>
    </xf>
    <xf numFmtId="0" fontId="45" fillId="0" borderId="12" xfId="0" applyFont="1" applyBorder="1" applyAlignment="1">
      <alignment horizontal="left" vertical="top" wrapText="1"/>
    </xf>
    <xf numFmtId="0" fontId="48" fillId="0" borderId="12" xfId="0" applyFont="1" applyBorder="1" applyAlignment="1">
      <alignment vertical="top" wrapText="1"/>
    </xf>
    <xf numFmtId="0" fontId="49" fillId="0" borderId="13" xfId="0" applyFont="1" applyBorder="1" applyAlignment="1">
      <alignment horizontal="left" vertical="top" wrapText="1"/>
    </xf>
    <xf numFmtId="0" fontId="48" fillId="0" borderId="13" xfId="0" applyFont="1" applyBorder="1" applyAlignment="1">
      <alignment horizontal="left" vertical="top" wrapText="1"/>
    </xf>
    <xf numFmtId="0" fontId="45" fillId="0" borderId="13" xfId="0" applyFont="1" applyBorder="1" applyAlignment="1">
      <alignment horizontal="left" vertical="top" wrapText="1"/>
    </xf>
    <xf numFmtId="0" fontId="49" fillId="0" borderId="13" xfId="0" applyFont="1" applyBorder="1" applyAlignment="1">
      <alignment vertical="top" wrapText="1"/>
    </xf>
    <xf numFmtId="0" fontId="45" fillId="0" borderId="13" xfId="0" applyFont="1" applyBorder="1" applyAlignment="1">
      <alignment wrapText="1"/>
    </xf>
    <xf numFmtId="0" fontId="49" fillId="0" borderId="14" xfId="0" applyFont="1" applyBorder="1" applyAlignment="1">
      <alignment vertical="top" wrapText="1"/>
    </xf>
    <xf numFmtId="0" fontId="130" fillId="0" borderId="1" xfId="0" applyFont="1" applyBorder="1" applyAlignment="1">
      <alignment vertical="top" wrapText="1"/>
    </xf>
    <xf numFmtId="0" fontId="45" fillId="19" borderId="14" xfId="0" applyFont="1" applyFill="1" applyBorder="1" applyAlignment="1">
      <alignment vertical="top" wrapText="1"/>
    </xf>
    <xf numFmtId="0" fontId="48" fillId="14" borderId="0" xfId="0" applyFont="1" applyFill="1" applyAlignment="1">
      <alignment horizontal="left" vertical="top"/>
    </xf>
    <xf numFmtId="2" fontId="48" fillId="14" borderId="0" xfId="0" applyNumberFormat="1" applyFont="1" applyFill="1" applyAlignment="1">
      <alignment horizontal="left" vertical="top"/>
    </xf>
    <xf numFmtId="0" fontId="10" fillId="0" borderId="0" xfId="0" applyFont="1" applyAlignment="1">
      <alignment horizontal="justify" vertical="center" wrapText="1"/>
    </xf>
    <xf numFmtId="0" fontId="123" fillId="0" borderId="1" xfId="0" applyFont="1" applyBorder="1" applyAlignment="1">
      <alignment vertical="top" wrapText="1"/>
    </xf>
    <xf numFmtId="17" fontId="45" fillId="0" borderId="1" xfId="0" applyNumberFormat="1" applyFont="1" applyBorder="1" applyAlignment="1">
      <alignment vertical="top" wrapText="1"/>
    </xf>
    <xf numFmtId="0" fontId="48" fillId="13" borderId="0" xfId="0" applyFont="1" applyFill="1" applyAlignment="1">
      <alignment vertical="top" wrapText="1"/>
    </xf>
    <xf numFmtId="49" fontId="48" fillId="0" borderId="1" xfId="0" applyNumberFormat="1" applyFont="1" applyBorder="1" applyAlignment="1">
      <alignment vertical="top"/>
    </xf>
    <xf numFmtId="0" fontId="124" fillId="0" borderId="1" xfId="0" applyFont="1" applyBorder="1" applyAlignment="1">
      <alignment vertical="top" wrapText="1"/>
    </xf>
    <xf numFmtId="0" fontId="45" fillId="15" borderId="0" xfId="0" applyFont="1" applyFill="1" applyAlignment="1">
      <alignment vertical="top" wrapText="1"/>
    </xf>
    <xf numFmtId="0" fontId="62" fillId="0" borderId="0" xfId="0" applyFont="1" applyAlignment="1">
      <alignment horizontal="left" vertical="top" wrapText="1"/>
    </xf>
    <xf numFmtId="0" fontId="65" fillId="0" borderId="0" xfId="0" applyFont="1" applyAlignment="1">
      <alignment horizontal="left" vertical="top" wrapText="1"/>
    </xf>
    <xf numFmtId="0" fontId="123" fillId="0" borderId="1" xfId="0" applyFont="1" applyBorder="1" applyAlignment="1">
      <alignment horizontal="left" vertical="top"/>
    </xf>
    <xf numFmtId="164" fontId="123" fillId="0" borderId="1" xfId="0" applyNumberFormat="1" applyFont="1" applyBorder="1" applyAlignment="1">
      <alignment horizontal="center" vertical="top" wrapText="1"/>
    </xf>
    <xf numFmtId="0" fontId="123" fillId="0" borderId="0" xfId="0" applyFont="1" applyAlignment="1">
      <alignment horizontal="left" vertical="top"/>
    </xf>
    <xf numFmtId="164" fontId="123" fillId="0" borderId="0" xfId="0" applyNumberFormat="1" applyFont="1" applyAlignment="1">
      <alignment horizontal="center" vertical="top" wrapText="1"/>
    </xf>
    <xf numFmtId="0" fontId="123" fillId="0" borderId="12" xfId="0" applyFont="1" applyBorder="1" applyAlignment="1">
      <alignment vertical="top" wrapText="1"/>
    </xf>
    <xf numFmtId="164" fontId="123" fillId="0" borderId="12" xfId="0" applyNumberFormat="1" applyFont="1" applyBorder="1" applyAlignment="1">
      <alignment vertical="top" wrapText="1"/>
    </xf>
    <xf numFmtId="0" fontId="133" fillId="0" borderId="1" xfId="0" applyFont="1" applyBorder="1" applyAlignment="1">
      <alignment vertical="top" wrapText="1"/>
    </xf>
    <xf numFmtId="164" fontId="123" fillId="0" borderId="1" xfId="0" applyNumberFormat="1" applyFont="1" applyBorder="1" applyAlignment="1">
      <alignment vertical="top" wrapText="1"/>
    </xf>
    <xf numFmtId="0" fontId="53" fillId="0" borderId="1" xfId="0" applyFont="1" applyBorder="1" applyAlignment="1">
      <alignment vertical="top" wrapText="1"/>
    </xf>
    <xf numFmtId="0" fontId="123" fillId="0" borderId="14" xfId="0" applyFont="1" applyBorder="1" applyAlignment="1">
      <alignment vertical="top" wrapText="1"/>
    </xf>
    <xf numFmtId="164" fontId="123" fillId="0" borderId="14" xfId="11" applyNumberFormat="1" applyFont="1" applyBorder="1" applyAlignment="1">
      <alignment vertical="top" wrapText="1"/>
    </xf>
    <xf numFmtId="164" fontId="124" fillId="0" borderId="0" xfId="0" applyNumberFormat="1" applyFont="1" applyAlignment="1">
      <alignment vertical="top" wrapText="1"/>
    </xf>
    <xf numFmtId="0" fontId="123" fillId="4" borderId="12" xfId="0" applyFont="1" applyFill="1" applyBorder="1" applyAlignment="1">
      <alignment vertical="top" wrapText="1"/>
    </xf>
    <xf numFmtId="164" fontId="123" fillId="4" borderId="12" xfId="0" applyNumberFormat="1" applyFont="1" applyFill="1" applyBorder="1" applyAlignment="1">
      <alignment vertical="top" wrapText="1"/>
    </xf>
    <xf numFmtId="0" fontId="123" fillId="4" borderId="1" xfId="0" applyFont="1" applyFill="1" applyBorder="1" applyAlignment="1">
      <alignment vertical="top" wrapText="1"/>
    </xf>
    <xf numFmtId="164" fontId="123" fillId="4" borderId="1" xfId="0" applyNumberFormat="1" applyFont="1" applyFill="1" applyBorder="1" applyAlignment="1">
      <alignment vertical="top" wrapText="1"/>
    </xf>
    <xf numFmtId="0" fontId="123" fillId="0" borderId="13" xfId="0" applyFont="1" applyBorder="1" applyAlignment="1">
      <alignment vertical="top" wrapText="1"/>
    </xf>
    <xf numFmtId="164" fontId="124" fillId="0" borderId="13" xfId="0" applyNumberFormat="1" applyFont="1" applyBorder="1" applyAlignment="1">
      <alignment vertical="top" wrapText="1"/>
    </xf>
    <xf numFmtId="164" fontId="46" fillId="0" borderId="1" xfId="0" applyNumberFormat="1" applyFont="1" applyBorder="1" applyAlignment="1">
      <alignment horizontal="left" vertical="top" wrapText="1"/>
    </xf>
    <xf numFmtId="0" fontId="124" fillId="19" borderId="1" xfId="0" applyFont="1" applyFill="1" applyBorder="1" applyAlignment="1">
      <alignment vertical="top" wrapText="1"/>
    </xf>
    <xf numFmtId="164" fontId="129" fillId="0" borderId="1" xfId="0" applyNumberFormat="1" applyFont="1" applyBorder="1" applyAlignment="1">
      <alignment horizontal="center" vertical="top" wrapText="1"/>
    </xf>
    <xf numFmtId="164" fontId="124" fillId="0" borderId="1" xfId="0" applyNumberFormat="1" applyFont="1" applyBorder="1" applyAlignment="1">
      <alignment vertical="top" wrapText="1"/>
    </xf>
    <xf numFmtId="0" fontId="134" fillId="0" borderId="13" xfId="0" applyFont="1" applyBorder="1" applyAlignment="1">
      <alignment vertical="top" wrapText="1"/>
    </xf>
    <xf numFmtId="164" fontId="124" fillId="0" borderId="12" xfId="0" applyNumberFormat="1" applyFont="1" applyBorder="1" applyAlignment="1">
      <alignment vertical="top" wrapText="1"/>
    </xf>
    <xf numFmtId="164" fontId="124" fillId="4" borderId="1" xfId="0" applyNumberFormat="1" applyFont="1" applyFill="1" applyBorder="1" applyAlignment="1">
      <alignment vertical="top" wrapText="1"/>
    </xf>
    <xf numFmtId="0" fontId="125" fillId="0" borderId="1" xfId="0" applyFont="1" applyBorder="1" applyAlignment="1">
      <alignment vertical="top" wrapText="1"/>
    </xf>
    <xf numFmtId="0" fontId="46" fillId="19" borderId="1" xfId="0" applyFont="1" applyFill="1" applyBorder="1" applyAlignment="1">
      <alignment vertical="top" wrapText="1"/>
    </xf>
    <xf numFmtId="0" fontId="123" fillId="19" borderId="1" xfId="0" applyFont="1" applyFill="1" applyBorder="1" applyAlignment="1">
      <alignment vertical="top" wrapText="1"/>
    </xf>
    <xf numFmtId="0" fontId="123" fillId="19" borderId="0" xfId="0" applyFont="1" applyFill="1" applyAlignment="1">
      <alignment vertical="top" wrapText="1"/>
    </xf>
    <xf numFmtId="0" fontId="123" fillId="19" borderId="12" xfId="0" applyFont="1" applyFill="1" applyBorder="1" applyAlignment="1">
      <alignment vertical="top" wrapText="1"/>
    </xf>
    <xf numFmtId="0" fontId="123" fillId="4" borderId="14" xfId="0" applyFont="1" applyFill="1" applyBorder="1" applyAlignment="1">
      <alignment vertical="top" wrapText="1"/>
    </xf>
    <xf numFmtId="164" fontId="123" fillId="4" borderId="14" xfId="0" applyNumberFormat="1" applyFont="1" applyFill="1" applyBorder="1" applyAlignment="1">
      <alignment vertical="top" wrapText="1"/>
    </xf>
    <xf numFmtId="0" fontId="124" fillId="0" borderId="1" xfId="1" applyFont="1" applyBorder="1" applyAlignment="1" applyProtection="1">
      <alignment vertical="top" wrapText="1"/>
    </xf>
    <xf numFmtId="164" fontId="46" fillId="0" borderId="1" xfId="0" applyNumberFormat="1" applyFont="1" applyBorder="1" applyAlignment="1">
      <alignment horizontal="center" vertical="top" wrapText="1"/>
    </xf>
    <xf numFmtId="0" fontId="124" fillId="0" borderId="1" xfId="11" applyFont="1" applyBorder="1" applyAlignment="1">
      <alignment vertical="top" wrapText="1"/>
    </xf>
    <xf numFmtId="0" fontId="124" fillId="0" borderId="0" xfId="11" applyFont="1" applyAlignment="1">
      <alignment vertical="top" wrapText="1"/>
    </xf>
    <xf numFmtId="0" fontId="134" fillId="0" borderId="12" xfId="0" applyFont="1" applyBorder="1" applyAlignment="1">
      <alignment vertical="top" wrapText="1"/>
    </xf>
    <xf numFmtId="0" fontId="135" fillId="0" borderId="1" xfId="0" applyFont="1" applyBorder="1" applyAlignment="1">
      <alignment vertical="top" wrapText="1"/>
    </xf>
    <xf numFmtId="0" fontId="124" fillId="0" borderId="13" xfId="11" applyFont="1" applyBorder="1" applyAlignment="1">
      <alignment vertical="top" wrapText="1"/>
    </xf>
    <xf numFmtId="0" fontId="124" fillId="0" borderId="12" xfId="0" applyFont="1" applyBorder="1" applyAlignment="1">
      <alignment vertical="top" wrapText="1"/>
    </xf>
    <xf numFmtId="0" fontId="124" fillId="19" borderId="1" xfId="0" applyFont="1" applyFill="1" applyBorder="1" applyAlignment="1">
      <alignment vertical="top"/>
    </xf>
    <xf numFmtId="0" fontId="124" fillId="18" borderId="1" xfId="0" applyFont="1" applyFill="1" applyBorder="1" applyAlignment="1">
      <alignment vertical="top" wrapText="1"/>
    </xf>
    <xf numFmtId="164" fontId="46" fillId="18" borderId="1" xfId="0" applyNumberFormat="1" applyFont="1" applyFill="1" applyBorder="1" applyAlignment="1">
      <alignment horizontal="center" vertical="top" wrapText="1"/>
    </xf>
    <xf numFmtId="0" fontId="124" fillId="19" borderId="1" xfId="11" applyFont="1" applyFill="1" applyBorder="1" applyAlignment="1">
      <alignment vertical="top" wrapText="1"/>
    </xf>
    <xf numFmtId="0" fontId="124" fillId="19" borderId="1" xfId="0" applyFont="1" applyFill="1" applyBorder="1" applyAlignment="1">
      <alignment horizontal="left" vertical="top" wrapText="1"/>
    </xf>
    <xf numFmtId="0" fontId="123" fillId="19" borderId="13" xfId="0" applyFont="1" applyFill="1" applyBorder="1" applyAlignment="1">
      <alignment vertical="top" wrapText="1"/>
    </xf>
    <xf numFmtId="164" fontId="53" fillId="4" borderId="1" xfId="0" applyNumberFormat="1" applyFont="1" applyFill="1" applyBorder="1" applyAlignment="1">
      <alignment vertical="top" wrapText="1"/>
    </xf>
    <xf numFmtId="0" fontId="124" fillId="0" borderId="14" xfId="0" applyFont="1" applyBorder="1" applyAlignment="1">
      <alignment vertical="top" wrapText="1"/>
    </xf>
    <xf numFmtId="164" fontId="53" fillId="0" borderId="1" xfId="0" applyNumberFormat="1" applyFont="1" applyBorder="1" applyAlignment="1">
      <alignment horizontal="center" vertical="top" wrapText="1"/>
    </xf>
    <xf numFmtId="0" fontId="136" fillId="19" borderId="1" xfId="0" applyFont="1" applyFill="1" applyBorder="1" applyAlignment="1">
      <alignment vertical="top" wrapText="1"/>
    </xf>
    <xf numFmtId="0" fontId="136" fillId="0" borderId="1" xfId="0" applyFont="1" applyBorder="1" applyAlignment="1">
      <alignment vertical="top" wrapText="1"/>
    </xf>
    <xf numFmtId="0" fontId="134" fillId="0" borderId="0" xfId="0" applyFont="1" applyAlignment="1">
      <alignment vertical="top" wrapText="1"/>
    </xf>
    <xf numFmtId="0" fontId="134" fillId="19" borderId="12" xfId="0" applyFont="1" applyFill="1" applyBorder="1" applyAlignment="1">
      <alignment vertical="top" wrapText="1"/>
    </xf>
    <xf numFmtId="0" fontId="137" fillId="0" borderId="1" xfId="0" applyFont="1" applyBorder="1" applyAlignment="1">
      <alignment vertical="top" wrapText="1"/>
    </xf>
    <xf numFmtId="164" fontId="124" fillId="0" borderId="1" xfId="0" applyNumberFormat="1" applyFont="1" applyBorder="1" applyAlignment="1">
      <alignment horizontal="center" vertical="top" wrapText="1"/>
    </xf>
    <xf numFmtId="164" fontId="124" fillId="0" borderId="12" xfId="11" applyNumberFormat="1" applyFont="1" applyBorder="1" applyAlignment="1">
      <alignment vertical="top" wrapText="1"/>
    </xf>
    <xf numFmtId="0" fontId="138" fillId="0" borderId="12" xfId="0" applyFont="1" applyBorder="1" applyAlignment="1">
      <alignment vertical="top" wrapText="1"/>
    </xf>
    <xf numFmtId="2" fontId="123" fillId="4" borderId="1" xfId="0" applyNumberFormat="1" applyFont="1" applyFill="1" applyBorder="1" applyAlignment="1">
      <alignment vertical="top" wrapText="1"/>
    </xf>
    <xf numFmtId="0" fontId="134" fillId="0" borderId="1" xfId="0" applyFont="1" applyBorder="1" applyAlignment="1">
      <alignment vertical="top" wrapText="1"/>
    </xf>
    <xf numFmtId="0" fontId="140" fillId="0" borderId="0" xfId="0" applyFont="1" applyAlignment="1">
      <alignment wrapText="1"/>
    </xf>
    <xf numFmtId="0" fontId="141" fillId="0" borderId="1" xfId="0" applyFont="1" applyBorder="1" applyAlignment="1">
      <alignment vertical="top" wrapText="1"/>
    </xf>
    <xf numFmtId="0" fontId="48" fillId="0" borderId="0" xfId="12" applyFont="1" applyAlignment="1">
      <alignment horizontal="left" vertical="center"/>
    </xf>
    <xf numFmtId="0" fontId="53" fillId="0" borderId="0" xfId="12" applyFont="1" applyAlignment="1">
      <alignment horizontal="left" vertical="top"/>
    </xf>
    <xf numFmtId="0" fontId="65" fillId="0" borderId="0" xfId="12" applyFont="1" applyAlignment="1">
      <alignment vertical="center" wrapText="1"/>
    </xf>
    <xf numFmtId="0" fontId="65" fillId="0" borderId="0" xfId="12" applyFont="1" applyAlignment="1">
      <alignment horizontal="left" vertical="top"/>
    </xf>
    <xf numFmtId="0" fontId="45" fillId="0" borderId="0" xfId="12" applyFont="1" applyAlignment="1">
      <alignment horizontal="left" vertical="top"/>
    </xf>
    <xf numFmtId="0" fontId="45" fillId="0" borderId="0" xfId="12" applyFont="1" applyAlignment="1">
      <alignment horizontal="left" vertical="top" wrapText="1"/>
    </xf>
    <xf numFmtId="0" fontId="48" fillId="0" borderId="0" xfId="12" applyFont="1" applyAlignment="1">
      <alignment horizontal="left" vertical="top"/>
    </xf>
    <xf numFmtId="0" fontId="45" fillId="19" borderId="0" xfId="12" applyFont="1" applyFill="1" applyAlignment="1">
      <alignment horizontal="left" vertical="top"/>
    </xf>
    <xf numFmtId="0" fontId="46" fillId="0" borderId="0" xfId="12" applyFont="1" applyAlignment="1">
      <alignment horizontal="left" vertical="top" wrapText="1"/>
    </xf>
    <xf numFmtId="0" fontId="65" fillId="0" borderId="0" xfId="12" applyFont="1" applyAlignment="1">
      <alignment horizontal="left" vertical="top" wrapText="1"/>
    </xf>
    <xf numFmtId="0" fontId="62" fillId="0" borderId="0" xfId="12" applyFont="1" applyAlignment="1">
      <alignment horizontal="left" vertical="top" wrapText="1"/>
    </xf>
    <xf numFmtId="0" fontId="46" fillId="0" borderId="0" xfId="12" applyFont="1" applyAlignment="1">
      <alignment horizontal="left" vertical="top"/>
    </xf>
    <xf numFmtId="0" fontId="46" fillId="19" borderId="0" xfId="12" applyFont="1" applyFill="1" applyAlignment="1">
      <alignment horizontal="left" vertical="top"/>
    </xf>
    <xf numFmtId="0" fontId="53" fillId="33" borderId="74" xfId="13" applyFont="1" applyFill="1" applyBorder="1" applyAlignment="1">
      <alignment horizontal="left" vertical="top" wrapText="1"/>
    </xf>
    <xf numFmtId="0" fontId="53" fillId="0" borderId="0" xfId="13" applyFont="1" applyAlignment="1">
      <alignment horizontal="left" vertical="top" wrapText="1"/>
    </xf>
    <xf numFmtId="0" fontId="53" fillId="0" borderId="75" xfId="13" applyFont="1" applyBorder="1" applyAlignment="1">
      <alignment horizontal="left" vertical="top" wrapText="1"/>
    </xf>
    <xf numFmtId="0" fontId="53" fillId="33" borderId="75" xfId="13" applyFont="1" applyFill="1" applyBorder="1" applyAlignment="1">
      <alignment horizontal="left" vertical="top" wrapText="1"/>
    </xf>
    <xf numFmtId="17" fontId="53" fillId="0" borderId="75" xfId="13" applyNumberFormat="1" applyFont="1" applyBorder="1" applyAlignment="1">
      <alignment horizontal="left" vertical="top" wrapText="1"/>
    </xf>
    <xf numFmtId="17" fontId="53" fillId="0" borderId="0" xfId="13" applyNumberFormat="1" applyFont="1" applyAlignment="1">
      <alignment horizontal="left" vertical="top" wrapText="1"/>
    </xf>
    <xf numFmtId="0" fontId="53" fillId="0" borderId="76" xfId="13" applyFont="1" applyBorder="1" applyAlignment="1">
      <alignment horizontal="left" vertical="top" wrapText="1"/>
    </xf>
    <xf numFmtId="0" fontId="53" fillId="0" borderId="0" xfId="12" applyFont="1" applyAlignment="1">
      <alignment horizontal="left" vertical="top" wrapText="1"/>
    </xf>
    <xf numFmtId="0" fontId="146" fillId="0" borderId="0" xfId="12" applyFont="1" applyAlignment="1">
      <alignment horizontal="left" vertical="top" wrapText="1"/>
    </xf>
    <xf numFmtId="0" fontId="53" fillId="33" borderId="77" xfId="12" applyFont="1" applyFill="1" applyBorder="1" applyAlignment="1">
      <alignment horizontal="left" vertical="top" wrapText="1"/>
    </xf>
    <xf numFmtId="0" fontId="53" fillId="33" borderId="36" xfId="12" applyFont="1" applyFill="1" applyBorder="1" applyAlignment="1">
      <alignment horizontal="left" vertical="top" wrapText="1"/>
    </xf>
    <xf numFmtId="0" fontId="53" fillId="33" borderId="37" xfId="12" applyFont="1" applyFill="1" applyBorder="1" applyAlignment="1">
      <alignment horizontal="left" vertical="top" wrapText="1"/>
    </xf>
    <xf numFmtId="0" fontId="53" fillId="0" borderId="59" xfId="12" applyFont="1" applyBorder="1" applyAlignment="1">
      <alignment horizontal="left" vertical="top" wrapText="1"/>
    </xf>
    <xf numFmtId="0" fontId="65" fillId="0" borderId="1" xfId="12" applyFont="1" applyBorder="1" applyAlignment="1">
      <alignment horizontal="left" vertical="top" wrapText="1"/>
    </xf>
    <xf numFmtId="0" fontId="146" fillId="0" borderId="25" xfId="12" applyFont="1" applyBorder="1" applyAlignment="1">
      <alignment horizontal="left" vertical="top" wrapText="1"/>
    </xf>
    <xf numFmtId="0" fontId="53" fillId="0" borderId="78" xfId="12" applyFont="1" applyBorder="1" applyAlignment="1">
      <alignment horizontal="left" vertical="top" wrapText="1"/>
    </xf>
    <xf numFmtId="0" fontId="65" fillId="0" borderId="34" xfId="12" applyFont="1" applyBorder="1" applyAlignment="1">
      <alignment horizontal="left" vertical="top" wrapText="1"/>
    </xf>
    <xf numFmtId="0" fontId="146" fillId="0" borderId="35" xfId="12" applyFont="1" applyBorder="1" applyAlignment="1">
      <alignment horizontal="left" vertical="top" wrapText="1"/>
    </xf>
    <xf numFmtId="0" fontId="53" fillId="0" borderId="8" xfId="12" applyFont="1" applyBorder="1" applyAlignment="1">
      <alignment horizontal="left" vertical="top" wrapText="1"/>
    </xf>
    <xf numFmtId="0" fontId="65" fillId="0" borderId="12" xfId="12" applyFont="1" applyBorder="1" applyAlignment="1">
      <alignment horizontal="left" vertical="top" wrapText="1"/>
    </xf>
    <xf numFmtId="0" fontId="146" fillId="0" borderId="7" xfId="12" applyFont="1" applyBorder="1" applyAlignment="1">
      <alignment horizontal="left" vertical="top" wrapText="1"/>
    </xf>
    <xf numFmtId="0" fontId="53" fillId="33" borderId="1" xfId="12" applyFont="1" applyFill="1" applyBorder="1" applyAlignment="1">
      <alignment horizontal="left" vertical="top" wrapText="1"/>
    </xf>
    <xf numFmtId="0" fontId="53" fillId="33" borderId="1" xfId="12" applyFont="1" applyFill="1" applyBorder="1" applyAlignment="1">
      <alignment horizontal="left" vertical="top"/>
    </xf>
    <xf numFmtId="0" fontId="46" fillId="33" borderId="0" xfId="12" applyFont="1" applyFill="1" applyAlignment="1">
      <alignment horizontal="left" vertical="top"/>
    </xf>
    <xf numFmtId="0" fontId="53" fillId="34" borderId="1" xfId="12" applyFont="1" applyFill="1" applyBorder="1" applyAlignment="1">
      <alignment horizontal="left" vertical="top"/>
    </xf>
    <xf numFmtId="0" fontId="53" fillId="34" borderId="1" xfId="12" applyFont="1" applyFill="1" applyBorder="1" applyAlignment="1">
      <alignment horizontal="left" vertical="top" wrapText="1"/>
    </xf>
    <xf numFmtId="0" fontId="65" fillId="34" borderId="1" xfId="12" applyFont="1" applyFill="1" applyBorder="1" applyAlignment="1">
      <alignment horizontal="left" vertical="top" wrapText="1"/>
    </xf>
    <xf numFmtId="0" fontId="146" fillId="34" borderId="1" xfId="12" applyFont="1" applyFill="1" applyBorder="1" applyAlignment="1">
      <alignment horizontal="left" vertical="top" wrapText="1"/>
    </xf>
    <xf numFmtId="0" fontId="46" fillId="34" borderId="1" xfId="12" applyFont="1" applyFill="1" applyBorder="1" applyAlignment="1">
      <alignment horizontal="left" vertical="top" wrapText="1"/>
    </xf>
    <xf numFmtId="0" fontId="54" fillId="34" borderId="3" xfId="12" applyFont="1" applyFill="1" applyBorder="1" applyAlignment="1">
      <alignment horizontal="left" vertical="top" wrapText="1"/>
    </xf>
    <xf numFmtId="0" fontId="53" fillId="0" borderId="1" xfId="12" applyFont="1" applyBorder="1" applyAlignment="1">
      <alignment horizontal="left" vertical="top"/>
    </xf>
    <xf numFmtId="0" fontId="46" fillId="0" borderId="3" xfId="12" applyFont="1" applyBorder="1" applyAlignment="1">
      <alignment horizontal="left" vertical="top" wrapText="1"/>
    </xf>
    <xf numFmtId="0" fontId="53" fillId="0" borderId="1" xfId="12" applyFont="1" applyBorder="1" applyAlignment="1">
      <alignment horizontal="left" vertical="top" wrapText="1"/>
    </xf>
    <xf numFmtId="0" fontId="62" fillId="0" borderId="1" xfId="12" applyFont="1" applyBorder="1" applyAlignment="1">
      <alignment horizontal="left" vertical="top" wrapText="1"/>
    </xf>
    <xf numFmtId="0" fontId="147" fillId="0" borderId="1" xfId="12" applyFont="1" applyBorder="1" applyAlignment="1">
      <alignment horizontal="left" vertical="top" wrapText="1"/>
    </xf>
    <xf numFmtId="0" fontId="65" fillId="33" borderId="1" xfId="12" applyFont="1" applyFill="1" applyBorder="1" applyAlignment="1">
      <alignment horizontal="left" vertical="top" wrapText="1"/>
    </xf>
    <xf numFmtId="0" fontId="146" fillId="33" borderId="1" xfId="12" applyFont="1" applyFill="1" applyBorder="1" applyAlignment="1">
      <alignment horizontal="left" vertical="top" wrapText="1"/>
    </xf>
    <xf numFmtId="0" fontId="62" fillId="33" borderId="1" xfId="12" applyFont="1" applyFill="1" applyBorder="1" applyAlignment="1">
      <alignment horizontal="left" vertical="top" wrapText="1"/>
    </xf>
    <xf numFmtId="0" fontId="46" fillId="0" borderId="3" xfId="14" applyFont="1" applyBorder="1" applyAlignment="1">
      <alignment horizontal="left" vertical="top" wrapText="1"/>
    </xf>
    <xf numFmtId="0" fontId="46" fillId="0" borderId="9" xfId="12" applyFont="1" applyBorder="1" applyAlignment="1">
      <alignment horizontal="left" vertical="top"/>
    </xf>
    <xf numFmtId="0" fontId="46" fillId="0" borderId="9" xfId="12" applyFont="1" applyBorder="1" applyAlignment="1">
      <alignment horizontal="left" vertical="top" wrapText="1"/>
    </xf>
    <xf numFmtId="0" fontId="65" fillId="0" borderId="9" xfId="12" applyFont="1" applyBorder="1" applyAlignment="1">
      <alignment horizontal="left" vertical="top"/>
    </xf>
    <xf numFmtId="0" fontId="53" fillId="0" borderId="3" xfId="12" applyFont="1" applyBorder="1" applyAlignment="1">
      <alignment horizontal="left" vertical="top" wrapText="1"/>
    </xf>
    <xf numFmtId="0" fontId="65" fillId="0" borderId="3" xfId="12" applyFont="1" applyBorder="1" applyAlignment="1">
      <alignment horizontal="left" vertical="top" wrapText="1"/>
    </xf>
    <xf numFmtId="0" fontId="65" fillId="33" borderId="3" xfId="12" applyFont="1" applyFill="1" applyBorder="1" applyAlignment="1">
      <alignment horizontal="left" vertical="top" wrapText="1"/>
    </xf>
    <xf numFmtId="0" fontId="146" fillId="0" borderId="1" xfId="12" applyFont="1" applyBorder="1" applyAlignment="1">
      <alignment horizontal="left" vertical="top" wrapText="1"/>
    </xf>
    <xf numFmtId="0" fontId="48" fillId="19" borderId="0" xfId="12" applyFont="1" applyFill="1" applyAlignment="1">
      <alignment horizontal="left" vertical="top"/>
    </xf>
    <xf numFmtId="0" fontId="62" fillId="0" borderId="1" xfId="12" applyFont="1" applyBorder="1" applyAlignment="1">
      <alignment horizontal="left" vertical="top"/>
    </xf>
    <xf numFmtId="0" fontId="46" fillId="0" borderId="1" xfId="12" applyFont="1" applyBorder="1" applyAlignment="1">
      <alignment horizontal="left" vertical="top"/>
    </xf>
    <xf numFmtId="0" fontId="65" fillId="0" borderId="7" xfId="12" applyFont="1" applyBorder="1" applyAlignment="1">
      <alignment horizontal="left" vertical="top" wrapText="1"/>
    </xf>
    <xf numFmtId="0" fontId="46" fillId="19" borderId="0" xfId="12" applyFont="1" applyFill="1" applyAlignment="1">
      <alignment horizontal="left" vertical="top" wrapText="1"/>
    </xf>
    <xf numFmtId="0" fontId="71" fillId="19" borderId="0" xfId="12" applyFont="1" applyFill="1" applyAlignment="1">
      <alignment horizontal="left" vertical="top" wrapText="1"/>
    </xf>
    <xf numFmtId="0" fontId="62" fillId="19" borderId="0" xfId="12" applyFont="1" applyFill="1" applyAlignment="1">
      <alignment horizontal="left" vertical="top" wrapText="1"/>
    </xf>
    <xf numFmtId="2" fontId="53" fillId="33" borderId="1" xfId="12" applyNumberFormat="1" applyFont="1" applyFill="1" applyBorder="1" applyAlignment="1">
      <alignment horizontal="left" vertical="top"/>
    </xf>
    <xf numFmtId="0" fontId="53" fillId="0" borderId="9" xfId="12" applyFont="1" applyBorder="1" applyAlignment="1">
      <alignment horizontal="left" vertical="top"/>
    </xf>
    <xf numFmtId="0" fontId="62" fillId="33" borderId="0" xfId="12" applyFont="1" applyFill="1" applyAlignment="1">
      <alignment horizontal="left" vertical="top" wrapText="1"/>
    </xf>
    <xf numFmtId="0" fontId="62" fillId="19" borderId="1" xfId="12" applyFont="1" applyFill="1" applyBorder="1" applyAlignment="1">
      <alignment horizontal="left" vertical="top" wrapText="1"/>
    </xf>
    <xf numFmtId="0" fontId="53" fillId="33" borderId="3" xfId="12" applyFont="1" applyFill="1" applyBorder="1" applyAlignment="1">
      <alignment horizontal="left" vertical="top" wrapText="1"/>
    </xf>
    <xf numFmtId="0" fontId="146" fillId="19" borderId="1" xfId="12" applyFont="1" applyFill="1" applyBorder="1" applyAlignment="1">
      <alignment horizontal="left" vertical="top" wrapText="1"/>
    </xf>
    <xf numFmtId="0" fontId="46" fillId="0" borderId="1" xfId="12" applyFont="1" applyBorder="1" applyAlignment="1">
      <alignment horizontal="left" vertical="top" wrapText="1"/>
    </xf>
    <xf numFmtId="0" fontId="62" fillId="0" borderId="0" xfId="12" applyFont="1" applyAlignment="1">
      <alignment horizontal="left" vertical="top"/>
    </xf>
    <xf numFmtId="0" fontId="62" fillId="19" borderId="0" xfId="12" applyFont="1" applyFill="1" applyAlignment="1">
      <alignment horizontal="left" vertical="top"/>
    </xf>
    <xf numFmtId="0" fontId="11" fillId="0" borderId="0" xfId="0" applyFont="1" applyAlignment="1">
      <alignment wrapText="1"/>
    </xf>
    <xf numFmtId="0" fontId="100" fillId="30" borderId="3" xfId="12" applyFont="1" applyFill="1" applyBorder="1" applyAlignment="1">
      <alignment wrapText="1"/>
    </xf>
    <xf numFmtId="0" fontId="77" fillId="14" borderId="7" xfId="12" applyFont="1" applyFill="1" applyBorder="1" applyAlignment="1">
      <alignment wrapText="1"/>
    </xf>
    <xf numFmtId="0" fontId="77" fillId="14" borderId="10" xfId="12" applyFont="1" applyFill="1" applyBorder="1" applyAlignment="1">
      <alignment wrapText="1"/>
    </xf>
    <xf numFmtId="0" fontId="77" fillId="14" borderId="10" xfId="12" applyFont="1" applyFill="1" applyBorder="1"/>
    <xf numFmtId="0" fontId="77" fillId="14" borderId="8" xfId="12" applyFont="1" applyFill="1" applyBorder="1"/>
    <xf numFmtId="0" fontId="77" fillId="0" borderId="0" xfId="12" applyFont="1"/>
    <xf numFmtId="0" fontId="99" fillId="28" borderId="3" xfId="12" applyFont="1" applyFill="1" applyBorder="1" applyAlignment="1">
      <alignment wrapText="1"/>
    </xf>
    <xf numFmtId="0" fontId="99" fillId="14" borderId="15" xfId="12" applyFont="1" applyFill="1" applyBorder="1" applyAlignment="1">
      <alignment wrapText="1"/>
    </xf>
    <xf numFmtId="0" fontId="99" fillId="14" borderId="0" xfId="12" applyFont="1" applyFill="1" applyAlignment="1">
      <alignment wrapText="1"/>
    </xf>
    <xf numFmtId="0" fontId="77" fillId="14" borderId="4" xfId="12" applyFont="1" applyFill="1" applyBorder="1"/>
    <xf numFmtId="0" fontId="100" fillId="14" borderId="0" xfId="12" applyFont="1" applyFill="1" applyAlignment="1">
      <alignment horizontal="left" vertical="center"/>
    </xf>
    <xf numFmtId="0" fontId="81" fillId="14" borderId="0" xfId="12" applyFont="1" applyFill="1" applyAlignment="1">
      <alignment horizontal="left" vertical="center"/>
    </xf>
    <xf numFmtId="0" fontId="45" fillId="0" borderId="1" xfId="12" applyFont="1" applyBorder="1" applyAlignment="1">
      <alignment wrapText="1"/>
    </xf>
    <xf numFmtId="0" fontId="77" fillId="0" borderId="1" xfId="12" applyFont="1" applyBorder="1"/>
    <xf numFmtId="0" fontId="77" fillId="0" borderId="1" xfId="12" applyFont="1" applyBorder="1" applyAlignment="1">
      <alignment wrapText="1"/>
    </xf>
    <xf numFmtId="0" fontId="99" fillId="28" borderId="3" xfId="12" applyFont="1" applyFill="1" applyBorder="1" applyAlignment="1">
      <alignment vertical="center" wrapText="1"/>
    </xf>
    <xf numFmtId="0" fontId="102" fillId="14" borderId="4" xfId="12" applyFont="1" applyFill="1" applyBorder="1" applyAlignment="1">
      <alignment wrapText="1"/>
    </xf>
    <xf numFmtId="0" fontId="77" fillId="28" borderId="3" xfId="12" applyFont="1" applyFill="1" applyBorder="1"/>
    <xf numFmtId="0" fontId="77" fillId="14" borderId="5" xfId="12" applyFont="1" applyFill="1" applyBorder="1"/>
    <xf numFmtId="0" fontId="48" fillId="14" borderId="1" xfId="12" applyFont="1" applyFill="1" applyBorder="1" applyAlignment="1">
      <alignment wrapText="1"/>
    </xf>
    <xf numFmtId="0" fontId="81" fillId="14" borderId="8" xfId="12" applyFont="1" applyFill="1" applyBorder="1"/>
    <xf numFmtId="0" fontId="81" fillId="14" borderId="1" xfId="12" applyFont="1" applyFill="1" applyBorder="1" applyAlignment="1">
      <alignment wrapText="1"/>
    </xf>
    <xf numFmtId="0" fontId="81" fillId="14" borderId="1" xfId="12" applyFont="1" applyFill="1" applyBorder="1"/>
    <xf numFmtId="0" fontId="99" fillId="14" borderId="1" xfId="12" applyFont="1" applyFill="1" applyBorder="1" applyAlignment="1">
      <alignment vertical="center" wrapText="1"/>
    </xf>
    <xf numFmtId="0" fontId="81" fillId="14" borderId="17" xfId="12" applyFont="1" applyFill="1" applyBorder="1" applyAlignment="1">
      <alignment horizontal="center" vertical="center"/>
    </xf>
    <xf numFmtId="0" fontId="104" fillId="28" borderId="3" xfId="12" applyFont="1" applyFill="1" applyBorder="1" applyAlignment="1">
      <alignment vertical="center" wrapText="1"/>
    </xf>
    <xf numFmtId="0" fontId="104" fillId="14" borderId="1" xfId="12" applyFont="1" applyFill="1" applyBorder="1" applyAlignment="1">
      <alignment vertical="center" wrapText="1"/>
    </xf>
    <xf numFmtId="0" fontId="45" fillId="14" borderId="0" xfId="12" applyFont="1" applyFill="1" applyAlignment="1">
      <alignment horizontal="center" vertical="center"/>
    </xf>
    <xf numFmtId="0" fontId="77" fillId="0" borderId="6" xfId="12" applyFont="1" applyBorder="1" applyAlignment="1">
      <alignment wrapText="1"/>
    </xf>
    <xf numFmtId="0" fontId="102" fillId="0" borderId="6" xfId="12" applyFont="1" applyBorder="1" applyAlignment="1">
      <alignment wrapText="1"/>
    </xf>
    <xf numFmtId="0" fontId="77" fillId="14" borderId="1" xfId="12" applyFont="1" applyFill="1" applyBorder="1" applyAlignment="1">
      <alignment wrapText="1"/>
    </xf>
    <xf numFmtId="0" fontId="104" fillId="28" borderId="3" xfId="12" applyFont="1" applyFill="1" applyBorder="1"/>
    <xf numFmtId="0" fontId="104" fillId="14" borderId="1" xfId="12" applyFont="1" applyFill="1" applyBorder="1" applyAlignment="1">
      <alignment wrapText="1"/>
    </xf>
    <xf numFmtId="0" fontId="77" fillId="0" borderId="8" xfId="12" applyFont="1" applyBorder="1" applyAlignment="1">
      <alignment wrapText="1"/>
    </xf>
    <xf numFmtId="0" fontId="77" fillId="0" borderId="12" xfId="12" applyFont="1" applyBorder="1"/>
    <xf numFmtId="0" fontId="45" fillId="28" borderId="3" xfId="12" applyFont="1" applyFill="1" applyBorder="1" applyAlignment="1">
      <alignment wrapText="1"/>
    </xf>
    <xf numFmtId="0" fontId="45" fillId="14" borderId="1" xfId="12" applyFont="1" applyFill="1" applyBorder="1" applyAlignment="1">
      <alignment wrapText="1"/>
    </xf>
    <xf numFmtId="0" fontId="77" fillId="0" borderId="14" xfId="12" applyFont="1" applyBorder="1"/>
    <xf numFmtId="0" fontId="99" fillId="14" borderId="1" xfId="12" applyFont="1" applyFill="1" applyBorder="1" applyAlignment="1">
      <alignment wrapText="1"/>
    </xf>
    <xf numFmtId="0" fontId="77" fillId="0" borderId="9" xfId="12" applyFont="1" applyBorder="1" applyAlignment="1">
      <alignment wrapText="1"/>
    </xf>
    <xf numFmtId="0" fontId="77" fillId="0" borderId="1" xfId="12" applyFont="1" applyBorder="1" applyAlignment="1">
      <alignment horizontal="left"/>
    </xf>
    <xf numFmtId="0" fontId="48" fillId="14" borderId="12" xfId="12" applyFont="1" applyFill="1" applyBorder="1" applyAlignment="1">
      <alignment wrapText="1"/>
    </xf>
    <xf numFmtId="0" fontId="81" fillId="14" borderId="12" xfId="12" applyFont="1" applyFill="1" applyBorder="1"/>
    <xf numFmtId="0" fontId="77" fillId="0" borderId="0" xfId="12" applyFont="1" applyAlignment="1">
      <alignment horizontal="left"/>
    </xf>
    <xf numFmtId="0" fontId="77" fillId="14" borderId="0" xfId="12" applyFont="1" applyFill="1"/>
    <xf numFmtId="0" fontId="45" fillId="19" borderId="9" xfId="12" applyFont="1" applyFill="1" applyBorder="1" applyAlignment="1">
      <alignment wrapText="1"/>
    </xf>
    <xf numFmtId="0" fontId="45" fillId="0" borderId="1" xfId="12" applyFont="1" applyBorder="1" applyAlignment="1">
      <alignment horizontal="center" vertical="center" wrapText="1"/>
    </xf>
    <xf numFmtId="0" fontId="77" fillId="0" borderId="1" xfId="12" applyFont="1" applyBorder="1" applyAlignment="1">
      <alignment horizontal="center" vertical="center" wrapText="1"/>
    </xf>
    <xf numFmtId="0" fontId="77" fillId="0" borderId="6" xfId="12" applyFont="1" applyBorder="1" applyAlignment="1">
      <alignment horizontal="left"/>
    </xf>
    <xf numFmtId="0" fontId="77" fillId="14" borderId="0" xfId="12" applyFont="1" applyFill="1" applyAlignment="1">
      <alignment horizontal="center" vertical="center"/>
    </xf>
    <xf numFmtId="0" fontId="77" fillId="0" borderId="11" xfId="12" applyFont="1" applyBorder="1" applyAlignment="1">
      <alignment wrapText="1"/>
    </xf>
    <xf numFmtId="0" fontId="77" fillId="0" borderId="14" xfId="12" applyFont="1" applyBorder="1" applyAlignment="1">
      <alignment horizontal="left"/>
    </xf>
    <xf numFmtId="0" fontId="45" fillId="14" borderId="52" xfId="12" applyFont="1" applyFill="1" applyBorder="1" applyAlignment="1">
      <alignment horizontal="center" vertical="center"/>
    </xf>
    <xf numFmtId="0" fontId="104" fillId="28" borderId="3" xfId="12" applyFont="1" applyFill="1" applyBorder="1" applyAlignment="1">
      <alignment wrapText="1"/>
    </xf>
    <xf numFmtId="0" fontId="77" fillId="28" borderId="3" xfId="12" applyFont="1" applyFill="1" applyBorder="1" applyAlignment="1">
      <alignment wrapText="1"/>
    </xf>
    <xf numFmtId="0" fontId="77" fillId="18" borderId="1" xfId="12" applyFont="1" applyFill="1" applyBorder="1" applyAlignment="1">
      <alignment wrapText="1"/>
    </xf>
    <xf numFmtId="0" fontId="77" fillId="28" borderId="7" xfId="12" applyFont="1" applyFill="1" applyBorder="1"/>
    <xf numFmtId="0" fontId="77" fillId="14" borderId="2" xfId="12" applyFont="1" applyFill="1" applyBorder="1" applyAlignment="1">
      <alignment wrapText="1"/>
    </xf>
    <xf numFmtId="0" fontId="77" fillId="14" borderId="11" xfId="12" applyFont="1" applyFill="1" applyBorder="1"/>
    <xf numFmtId="0" fontId="77" fillId="14" borderId="11" xfId="12" applyFont="1" applyFill="1" applyBorder="1" applyAlignment="1">
      <alignment wrapText="1"/>
    </xf>
    <xf numFmtId="0" fontId="77" fillId="0" borderId="0" xfId="12" applyFont="1" applyAlignment="1">
      <alignment wrapText="1"/>
    </xf>
    <xf numFmtId="0" fontId="53" fillId="12" borderId="3" xfId="15" applyFont="1" applyFill="1" applyBorder="1" applyAlignment="1">
      <alignment horizontal="left" vertical="center"/>
    </xf>
    <xf numFmtId="0" fontId="65" fillId="12" borderId="9" xfId="0" applyFont="1" applyFill="1" applyBorder="1"/>
    <xf numFmtId="0" fontId="53" fillId="12" borderId="9" xfId="15" applyFont="1" applyFill="1" applyBorder="1" applyAlignment="1">
      <alignment horizontal="left" vertical="center" wrapText="1"/>
    </xf>
    <xf numFmtId="0" fontId="53" fillId="12" borderId="6" xfId="15" applyFont="1" applyFill="1" applyBorder="1" applyAlignment="1">
      <alignment horizontal="left" vertical="center" wrapText="1"/>
    </xf>
    <xf numFmtId="0" fontId="53" fillId="12" borderId="1" xfId="15" applyFont="1" applyFill="1" applyBorder="1" applyAlignment="1">
      <alignment vertical="center" wrapText="1"/>
    </xf>
    <xf numFmtId="0" fontId="53" fillId="12" borderId="1" xfId="15" applyFont="1" applyFill="1" applyBorder="1" applyAlignment="1">
      <alignment vertical="center" textRotation="90" wrapText="1"/>
    </xf>
    <xf numFmtId="0" fontId="53" fillId="12" borderId="1" xfId="15" applyFont="1" applyFill="1" applyBorder="1" applyAlignment="1">
      <alignment horizontal="left" vertical="center" wrapText="1"/>
    </xf>
    <xf numFmtId="0" fontId="148" fillId="0" borderId="1" xfId="0" applyFont="1" applyBorder="1" applyAlignment="1">
      <alignment vertical="top" wrapText="1"/>
    </xf>
    <xf numFmtId="0" fontId="148" fillId="0" borderId="1" xfId="0" applyFont="1" applyBorder="1" applyAlignment="1">
      <alignment vertical="top"/>
    </xf>
    <xf numFmtId="0" fontId="149" fillId="0" borderId="1" xfId="0" applyFont="1" applyBorder="1" applyAlignment="1">
      <alignment vertical="top" wrapText="1"/>
    </xf>
    <xf numFmtId="0" fontId="150" fillId="0" borderId="1" xfId="0" applyFont="1" applyBorder="1" applyAlignment="1">
      <alignment vertical="center" wrapText="1"/>
    </xf>
    <xf numFmtId="0" fontId="45" fillId="0" borderId="1" xfId="0" applyFont="1" applyBorder="1" applyAlignment="1">
      <alignment wrapText="1"/>
    </xf>
    <xf numFmtId="0" fontId="148" fillId="0" borderId="12" xfId="0" applyFont="1" applyBorder="1" applyAlignment="1">
      <alignment vertical="top" wrapText="1"/>
    </xf>
    <xf numFmtId="0" fontId="45" fillId="0" borderId="12" xfId="0" applyFont="1" applyBorder="1"/>
    <xf numFmtId="0" fontId="150" fillId="0" borderId="12" xfId="0" applyFont="1" applyBorder="1" applyAlignment="1">
      <alignment vertical="center" wrapText="1"/>
    </xf>
    <xf numFmtId="0" fontId="45" fillId="0" borderId="12" xfId="0" applyFont="1" applyBorder="1" applyAlignment="1">
      <alignment wrapText="1"/>
    </xf>
    <xf numFmtId="0" fontId="46" fillId="0" borderId="12" xfId="0" quotePrefix="1" applyFont="1" applyBorder="1" applyAlignment="1">
      <alignment wrapText="1"/>
    </xf>
    <xf numFmtId="0" fontId="46" fillId="0" borderId="1" xfId="11" applyFont="1" applyBorder="1"/>
    <xf numFmtId="0" fontId="46" fillId="0" borderId="1" xfId="11" applyFont="1" applyBorder="1" applyAlignment="1">
      <alignment wrapText="1"/>
    </xf>
    <xf numFmtId="0" fontId="137" fillId="0" borderId="1" xfId="16" applyFont="1" applyBorder="1" applyAlignment="1">
      <alignment wrapText="1"/>
    </xf>
    <xf numFmtId="0" fontId="111" fillId="0" borderId="0" xfId="0" applyFont="1"/>
    <xf numFmtId="0" fontId="152" fillId="0" borderId="0" xfId="0" applyFont="1"/>
    <xf numFmtId="0" fontId="6" fillId="0" borderId="0" xfId="0" applyFont="1"/>
    <xf numFmtId="0" fontId="122" fillId="0" borderId="0" xfId="0" applyFont="1"/>
    <xf numFmtId="0" fontId="153" fillId="0" borderId="0" xfId="0" applyFont="1"/>
    <xf numFmtId="0" fontId="154" fillId="0" borderId="0" xfId="0" applyFont="1"/>
    <xf numFmtId="0" fontId="155" fillId="0" borderId="0" xfId="0" applyFont="1"/>
    <xf numFmtId="0" fontId="156" fillId="0" borderId="1" xfId="7" applyFont="1" applyBorder="1" applyAlignment="1">
      <alignment horizontal="left" vertical="top" wrapText="1"/>
    </xf>
    <xf numFmtId="0" fontId="157" fillId="0" borderId="1" xfId="0" applyFont="1" applyBorder="1" applyAlignment="1">
      <alignment vertical="top" wrapText="1"/>
    </xf>
    <xf numFmtId="0" fontId="49" fillId="0" borderId="0" xfId="0" applyFont="1" applyFill="1" applyAlignment="1">
      <alignment horizontal="left" vertical="top" wrapText="1"/>
    </xf>
    <xf numFmtId="0" fontId="45" fillId="0" borderId="0" xfId="0" applyFont="1" applyFill="1" applyAlignment="1">
      <alignment vertical="top" wrapText="1"/>
    </xf>
    <xf numFmtId="0" fontId="48" fillId="0" borderId="0" xfId="0" applyFont="1" applyFill="1" applyAlignment="1">
      <alignment vertical="top" wrapText="1"/>
    </xf>
    <xf numFmtId="0" fontId="49" fillId="0" borderId="0" xfId="0" applyFont="1" applyFill="1" applyAlignment="1">
      <alignment vertical="top" wrapText="1"/>
    </xf>
    <xf numFmtId="0" fontId="48" fillId="0" borderId="0" xfId="0" applyFont="1" applyFill="1" applyAlignment="1">
      <alignment horizontal="left" vertical="top" wrapText="1"/>
    </xf>
    <xf numFmtId="0" fontId="45" fillId="0" borderId="0" xfId="0" applyFont="1" applyAlignment="1">
      <alignment vertical="top" wrapText="1"/>
    </xf>
    <xf numFmtId="0" fontId="137" fillId="0" borderId="1" xfId="16" applyFont="1" applyFill="1" applyBorder="1" applyAlignment="1">
      <alignment wrapText="1"/>
    </xf>
    <xf numFmtId="0" fontId="10" fillId="0" borderId="0" xfId="0" applyFont="1" applyFill="1" applyAlignment="1">
      <alignment horizontal="left" wrapText="1"/>
    </xf>
    <xf numFmtId="0" fontId="10" fillId="0" borderId="0" xfId="1" applyFont="1" applyAlignment="1" applyProtection="1">
      <alignment vertical="top" wrapText="1"/>
    </xf>
    <xf numFmtId="0" fontId="158" fillId="0" borderId="0" xfId="0" applyFont="1"/>
    <xf numFmtId="0" fontId="45" fillId="0" borderId="0" xfId="0" applyFont="1" applyFill="1" applyAlignment="1">
      <alignment vertical="top" wrapText="1"/>
    </xf>
    <xf numFmtId="0" fontId="4" fillId="0" borderId="0" xfId="0" applyFont="1" applyAlignment="1">
      <alignment wrapText="1"/>
    </xf>
    <xf numFmtId="0" fontId="45" fillId="0" borderId="0" xfId="0" applyFont="1" applyFill="1" applyAlignment="1">
      <alignment vertical="top" wrapText="1"/>
    </xf>
    <xf numFmtId="0" fontId="77" fillId="0" borderId="0" xfId="0" applyFont="1" applyFill="1" applyAlignment="1">
      <alignment vertical="top" wrapText="1"/>
    </xf>
    <xf numFmtId="0" fontId="46" fillId="11" borderId="3" xfId="12" applyFont="1" applyFill="1" applyBorder="1" applyAlignment="1">
      <alignment horizontal="left" vertical="top" wrapText="1"/>
    </xf>
    <xf numFmtId="164" fontId="48" fillId="25" borderId="9" xfId="0" applyNumberFormat="1" applyFont="1" applyFill="1" applyBorder="1" applyAlignment="1">
      <alignment vertical="top" wrapText="1"/>
    </xf>
    <xf numFmtId="0" fontId="45" fillId="25" borderId="12" xfId="0" applyFont="1" applyFill="1" applyBorder="1" applyAlignment="1">
      <alignment vertical="top" wrapText="1"/>
    </xf>
    <xf numFmtId="0" fontId="45" fillId="25" borderId="1" xfId="0" applyFont="1" applyFill="1" applyBorder="1" applyAlignment="1">
      <alignment vertical="top" wrapText="1"/>
    </xf>
    <xf numFmtId="0" fontId="45" fillId="0" borderId="0" xfId="0" applyFont="1" applyAlignment="1">
      <alignment vertical="top" wrapText="1"/>
    </xf>
    <xf numFmtId="15" fontId="45" fillId="0" borderId="1" xfId="0" applyNumberFormat="1" applyFont="1" applyBorder="1" applyAlignment="1">
      <alignment vertical="top" wrapText="1"/>
    </xf>
    <xf numFmtId="0" fontId="65" fillId="11" borderId="1" xfId="12" applyFont="1" applyFill="1" applyBorder="1" applyAlignment="1">
      <alignment horizontal="left" vertical="top" wrapText="1"/>
    </xf>
    <xf numFmtId="0" fontId="146" fillId="11" borderId="1" xfId="12" applyFont="1" applyFill="1" applyBorder="1" applyAlignment="1">
      <alignment horizontal="left" vertical="top" wrapText="1"/>
    </xf>
    <xf numFmtId="0" fontId="46" fillId="0" borderId="3" xfId="12" applyFont="1" applyFill="1" applyBorder="1" applyAlignment="1">
      <alignment horizontal="left" vertical="top" wrapText="1"/>
    </xf>
    <xf numFmtId="0" fontId="146" fillId="0" borderId="1" xfId="12" applyFont="1" applyFill="1" applyBorder="1" applyAlignment="1">
      <alignment horizontal="left" vertical="top" wrapText="1"/>
    </xf>
    <xf numFmtId="0" fontId="65" fillId="11" borderId="0" xfId="12" applyFont="1" applyFill="1" applyAlignment="1">
      <alignment horizontal="left" vertical="top" wrapText="1"/>
    </xf>
    <xf numFmtId="0" fontId="62" fillId="0" borderId="0" xfId="12" applyFont="1" applyBorder="1" applyAlignment="1">
      <alignment horizontal="left" vertical="top" wrapText="1"/>
    </xf>
    <xf numFmtId="0" fontId="77" fillId="0" borderId="1" xfId="12" applyFont="1" applyBorder="1" applyAlignment="1">
      <alignment wrapText="1"/>
    </xf>
    <xf numFmtId="0" fontId="77" fillId="0" borderId="6" xfId="12" applyFont="1" applyBorder="1" applyAlignment="1">
      <alignment wrapText="1"/>
    </xf>
    <xf numFmtId="0" fontId="45" fillId="0" borderId="0" xfId="0" applyFont="1" applyAlignment="1">
      <alignment vertical="top" wrapText="1"/>
    </xf>
    <xf numFmtId="0" fontId="77" fillId="0" borderId="12" xfId="12" applyFont="1" applyBorder="1" applyAlignment="1">
      <alignment wrapText="1"/>
    </xf>
    <xf numFmtId="0" fontId="77" fillId="14" borderId="6" xfId="12" applyFont="1" applyFill="1" applyBorder="1" applyAlignment="1">
      <alignment wrapText="1"/>
    </xf>
    <xf numFmtId="0" fontId="77" fillId="0" borderId="1" xfId="10" applyFont="1" applyBorder="1" applyAlignment="1">
      <alignment wrapText="1"/>
    </xf>
    <xf numFmtId="3" fontId="77" fillId="0" borderId="0" xfId="0" applyNumberFormat="1" applyFont="1" applyFill="1" applyAlignment="1">
      <alignment vertical="top" wrapText="1"/>
    </xf>
    <xf numFmtId="0" fontId="77" fillId="0" borderId="1" xfId="12" applyFont="1" applyBorder="1" applyAlignment="1">
      <alignment wrapText="1"/>
    </xf>
    <xf numFmtId="3" fontId="64" fillId="0" borderId="4" xfId="0" applyNumberFormat="1" applyFont="1" applyFill="1" applyBorder="1" applyAlignment="1">
      <alignment vertical="top"/>
    </xf>
    <xf numFmtId="0" fontId="65" fillId="0" borderId="1" xfId="12" applyFont="1" applyFill="1" applyBorder="1" applyAlignment="1">
      <alignment horizontal="left" vertical="top" wrapText="1"/>
    </xf>
    <xf numFmtId="15" fontId="77" fillId="0" borderId="5" xfId="0" applyNumberFormat="1" applyFont="1" applyFill="1" applyBorder="1" applyAlignment="1" applyProtection="1">
      <alignment horizontal="left" vertical="top"/>
      <protection locked="0"/>
    </xf>
    <xf numFmtId="15" fontId="77" fillId="0" borderId="5" xfId="7" applyNumberFormat="1" applyFont="1" applyFill="1" applyBorder="1" applyAlignment="1" applyProtection="1">
      <alignment horizontal="left" vertical="top" wrapText="1"/>
      <protection locked="0"/>
    </xf>
    <xf numFmtId="15" fontId="77" fillId="0" borderId="10" xfId="0" applyNumberFormat="1" applyFont="1" applyFill="1" applyBorder="1" applyAlignment="1" applyProtection="1">
      <alignment horizontal="left" vertical="top" wrapText="1"/>
      <protection locked="0"/>
    </xf>
    <xf numFmtId="15" fontId="77" fillId="0" borderId="5" xfId="0" applyNumberFormat="1" applyFont="1" applyFill="1" applyBorder="1" applyAlignment="1" applyProtection="1">
      <alignment horizontal="left" vertical="top" wrapText="1"/>
      <protection locked="0"/>
    </xf>
    <xf numFmtId="14" fontId="45" fillId="0" borderId="1" xfId="7" applyNumberFormat="1" applyFont="1" applyFill="1" applyBorder="1" applyAlignment="1">
      <alignment horizontal="left" vertical="top" wrapText="1"/>
    </xf>
    <xf numFmtId="0" fontId="62" fillId="0" borderId="0" xfId="0" applyFont="1" applyAlignment="1">
      <alignment horizontal="center" vertical="top"/>
    </xf>
    <xf numFmtId="0" fontId="46" fillId="0" borderId="0" xfId="0" applyFont="1" applyAlignment="1">
      <alignment horizontal="center" vertical="top"/>
    </xf>
    <xf numFmtId="0" fontId="47" fillId="0" borderId="0" xfId="0" applyFont="1" applyFill="1" applyAlignment="1" applyProtection="1">
      <alignment vertical="top"/>
      <protection locked="0"/>
    </xf>
    <xf numFmtId="0" fontId="45" fillId="0" borderId="0" xfId="0" applyFont="1" applyFill="1" applyAlignment="1" applyProtection="1">
      <alignment vertical="top"/>
      <protection locked="0"/>
    </xf>
    <xf numFmtId="0" fontId="91" fillId="0" borderId="0" xfId="0" applyFont="1" applyAlignment="1" applyProtection="1">
      <alignment horizontal="left" vertical="top" wrapText="1"/>
      <protection locked="0"/>
    </xf>
    <xf numFmtId="0" fontId="83" fillId="0" borderId="0" xfId="0" applyFont="1" applyAlignment="1" applyProtection="1">
      <alignment horizontal="left" vertical="top" wrapText="1"/>
      <protection locked="0"/>
    </xf>
    <xf numFmtId="0" fontId="45" fillId="0" borderId="0" xfId="0" applyFont="1" applyAlignment="1">
      <alignment vertical="top"/>
    </xf>
    <xf numFmtId="0" fontId="48" fillId="0" borderId="0" xfId="0" applyFont="1" applyFill="1" applyAlignment="1" applyProtection="1">
      <alignment horizontal="right" vertical="top"/>
      <protection locked="0"/>
    </xf>
    <xf numFmtId="0" fontId="45" fillId="0" borderId="0" xfId="0" applyFont="1" applyFill="1" applyAlignment="1">
      <alignment horizontal="center" vertical="top"/>
    </xf>
    <xf numFmtId="0" fontId="45" fillId="0" borderId="0" xfId="0" applyFont="1" applyFill="1" applyAlignment="1">
      <alignment vertical="top"/>
    </xf>
    <xf numFmtId="0" fontId="46" fillId="0" borderId="0" xfId="0" applyFont="1" applyFill="1" applyBorder="1" applyAlignment="1">
      <alignment horizontal="center" vertical="top"/>
    </xf>
    <xf numFmtId="0" fontId="47" fillId="0" borderId="0" xfId="0" applyFont="1" applyFill="1" applyBorder="1" applyAlignment="1" applyProtection="1">
      <alignment vertical="top"/>
      <protection locked="0"/>
    </xf>
    <xf numFmtId="0" fontId="47" fillId="0" borderId="0" xfId="0" applyFont="1" applyFill="1" applyBorder="1" applyAlignment="1" applyProtection="1">
      <alignment vertical="top" wrapText="1"/>
      <protection locked="0"/>
    </xf>
    <xf numFmtId="0" fontId="45" fillId="0" borderId="0" xfId="0" applyFont="1" applyFill="1" applyAlignment="1" applyProtection="1">
      <alignment vertical="top" wrapText="1"/>
      <protection locked="0"/>
    </xf>
    <xf numFmtId="165" fontId="91" fillId="0" borderId="0" xfId="0" applyNumberFormat="1" applyFont="1" applyAlignment="1" applyProtection="1">
      <alignment horizontal="left" vertical="top" wrapText="1"/>
      <protection locked="0"/>
    </xf>
    <xf numFmtId="0" fontId="92" fillId="0" borderId="0" xfId="0" applyFont="1" applyBorder="1" applyAlignment="1">
      <alignment horizontal="center" vertical="center"/>
    </xf>
    <xf numFmtId="0" fontId="91" fillId="0" borderId="0" xfId="0" applyFont="1" applyFill="1" applyAlignment="1" applyProtection="1">
      <alignment horizontal="left" vertical="top" wrapText="1"/>
      <protection locked="0"/>
    </xf>
    <xf numFmtId="0" fontId="48" fillId="13" borderId="3" xfId="0" applyFont="1" applyFill="1" applyBorder="1" applyAlignment="1">
      <alignment vertical="top" wrapText="1"/>
    </xf>
    <xf numFmtId="0" fontId="0" fillId="13" borderId="9" xfId="0" applyFill="1" applyBorder="1" applyAlignment="1">
      <alignment vertical="top" wrapText="1"/>
    </xf>
    <xf numFmtId="0" fontId="0" fillId="13" borderId="6" xfId="0" applyFill="1" applyBorder="1" applyAlignment="1">
      <alignment vertical="top" wrapText="1"/>
    </xf>
    <xf numFmtId="0" fontId="45" fillId="0" borderId="49" xfId="0" applyFont="1" applyFill="1" applyBorder="1" applyAlignment="1">
      <alignment horizontal="left" vertical="top"/>
    </xf>
    <xf numFmtId="0" fontId="45" fillId="0" borderId="50" xfId="0" applyFont="1" applyFill="1" applyBorder="1" applyAlignment="1">
      <alignment horizontal="left" vertical="top"/>
    </xf>
    <xf numFmtId="0" fontId="45" fillId="0" borderId="49" xfId="0" applyFont="1" applyFill="1" applyBorder="1" applyAlignment="1">
      <alignment horizontal="left" vertical="top" wrapText="1"/>
    </xf>
    <xf numFmtId="0" fontId="45" fillId="0" borderId="50" xfId="0" applyFont="1" applyFill="1" applyBorder="1" applyAlignment="1">
      <alignment horizontal="left" vertical="top" wrapText="1"/>
    </xf>
    <xf numFmtId="164" fontId="48" fillId="13" borderId="3" xfId="0" applyNumberFormat="1" applyFont="1" applyFill="1" applyBorder="1" applyAlignment="1">
      <alignment vertical="top" wrapText="1"/>
    </xf>
    <xf numFmtId="164" fontId="48" fillId="13" borderId="9" xfId="0" applyNumberFormat="1" applyFont="1" applyFill="1" applyBorder="1" applyAlignment="1">
      <alignment vertical="top" wrapText="1"/>
    </xf>
    <xf numFmtId="164" fontId="48" fillId="13" borderId="6" xfId="0" applyNumberFormat="1" applyFont="1" applyFill="1" applyBorder="1" applyAlignment="1">
      <alignment vertical="top" wrapText="1"/>
    </xf>
    <xf numFmtId="0" fontId="123" fillId="0" borderId="15" xfId="0" applyFont="1" applyBorder="1" applyAlignment="1">
      <alignment horizontal="left" vertical="top" wrapText="1"/>
    </xf>
    <xf numFmtId="0" fontId="123" fillId="0" borderId="0" xfId="0" applyFont="1" applyAlignment="1">
      <alignment horizontal="left" vertical="top" wrapText="1"/>
    </xf>
    <xf numFmtId="0" fontId="123" fillId="13" borderId="3" xfId="0" applyFont="1" applyFill="1" applyBorder="1" applyAlignment="1">
      <alignment horizontal="left" vertical="top" wrapText="1"/>
    </xf>
    <xf numFmtId="0" fontId="123" fillId="13" borderId="6" xfId="0" applyFont="1" applyFill="1" applyBorder="1" applyAlignment="1">
      <alignment horizontal="left" vertical="top" wrapText="1"/>
    </xf>
    <xf numFmtId="0" fontId="129" fillId="13" borderId="3" xfId="0" applyFont="1" applyFill="1" applyBorder="1" applyAlignment="1">
      <alignment horizontal="left" vertical="top" wrapText="1"/>
    </xf>
    <xf numFmtId="0" fontId="129" fillId="13" borderId="9" xfId="0" applyFont="1" applyFill="1" applyBorder="1" applyAlignment="1">
      <alignment horizontal="left" vertical="top" wrapText="1"/>
    </xf>
    <xf numFmtId="0" fontId="129" fillId="13" borderId="7" xfId="0" applyFont="1" applyFill="1" applyBorder="1" applyAlignment="1">
      <alignment horizontal="left" vertical="top" wrapText="1"/>
    </xf>
    <xf numFmtId="0" fontId="129" fillId="13" borderId="10" xfId="0" applyFont="1" applyFill="1" applyBorder="1" applyAlignment="1">
      <alignment horizontal="left" vertical="top" wrapText="1"/>
    </xf>
    <xf numFmtId="0" fontId="48" fillId="0" borderId="15" xfId="0" applyFont="1" applyFill="1" applyBorder="1" applyAlignment="1">
      <alignment horizontal="left" vertical="top" wrapText="1"/>
    </xf>
    <xf numFmtId="0" fontId="48" fillId="0" borderId="0" xfId="0" applyFont="1" applyFill="1" applyBorder="1" applyAlignment="1">
      <alignment horizontal="left" vertical="top" wrapText="1"/>
    </xf>
    <xf numFmtId="0" fontId="49" fillId="0" borderId="0" xfId="0" applyFont="1" applyFill="1" applyAlignment="1">
      <alignment horizontal="left" vertical="top" wrapText="1"/>
    </xf>
    <xf numFmtId="0" fontId="45" fillId="0" borderId="0" xfId="0" applyFont="1" applyAlignment="1">
      <alignment vertical="top" wrapText="1"/>
    </xf>
    <xf numFmtId="0" fontId="48" fillId="13" borderId="7" xfId="0" applyFont="1" applyFill="1" applyBorder="1" applyAlignment="1">
      <alignment vertical="top" wrapText="1"/>
    </xf>
    <xf numFmtId="0" fontId="0" fillId="0" borderId="8" xfId="0" applyBorder="1" applyAlignment="1">
      <alignment vertical="top" wrapText="1"/>
    </xf>
    <xf numFmtId="0" fontId="45" fillId="0" borderId="0" xfId="0" applyFont="1" applyFill="1" applyAlignment="1">
      <alignment vertical="top" wrapText="1"/>
    </xf>
    <xf numFmtId="0" fontId="48" fillId="0" borderId="0" xfId="0" applyFont="1" applyFill="1" applyAlignment="1">
      <alignment vertical="top" wrapText="1"/>
    </xf>
    <xf numFmtId="0" fontId="49" fillId="0" borderId="0" xfId="0" applyFont="1" applyFill="1" applyAlignment="1">
      <alignment vertical="top" wrapText="1"/>
    </xf>
    <xf numFmtId="0" fontId="48" fillId="0" borderId="15" xfId="0" applyFont="1" applyBorder="1" applyAlignment="1">
      <alignment horizontal="left" vertical="top" wrapText="1"/>
    </xf>
    <xf numFmtId="0" fontId="48" fillId="0" borderId="0" xfId="0" applyFont="1" applyAlignment="1">
      <alignment horizontal="left" vertical="top" wrapText="1"/>
    </xf>
    <xf numFmtId="0" fontId="48" fillId="13" borderId="3" xfId="0" applyFont="1" applyFill="1" applyBorder="1" applyAlignment="1">
      <alignment horizontal="left" vertical="top" wrapText="1"/>
    </xf>
    <xf numFmtId="0" fontId="48" fillId="13" borderId="6" xfId="0" applyFont="1" applyFill="1" applyBorder="1" applyAlignment="1">
      <alignment horizontal="left" vertical="top" wrapText="1"/>
    </xf>
    <xf numFmtId="0" fontId="64" fillId="13" borderId="3" xfId="0" applyFont="1" applyFill="1" applyBorder="1" applyAlignment="1">
      <alignment horizontal="left" vertical="top" wrapText="1"/>
    </xf>
    <xf numFmtId="0" fontId="64" fillId="13" borderId="9" xfId="0" applyFont="1" applyFill="1" applyBorder="1" applyAlignment="1">
      <alignment horizontal="left" vertical="top" wrapText="1"/>
    </xf>
    <xf numFmtId="0" fontId="0" fillId="0" borderId="0" xfId="0" applyAlignment="1">
      <alignment vertical="top" wrapText="1"/>
    </xf>
    <xf numFmtId="0" fontId="64" fillId="13" borderId="7" xfId="0" applyFont="1" applyFill="1" applyBorder="1" applyAlignment="1">
      <alignment horizontal="left" vertical="top" wrapText="1"/>
    </xf>
    <xf numFmtId="0" fontId="64" fillId="13" borderId="10" xfId="0" applyFont="1" applyFill="1" applyBorder="1" applyAlignment="1">
      <alignment horizontal="left" vertical="top" wrapText="1"/>
    </xf>
    <xf numFmtId="0" fontId="48" fillId="0" borderId="0" xfId="0" applyFont="1" applyFill="1" applyAlignment="1">
      <alignment horizontal="left" vertical="top" wrapText="1"/>
    </xf>
    <xf numFmtId="0" fontId="45" fillId="11" borderId="0" xfId="12" applyFont="1" applyFill="1" applyAlignment="1">
      <alignment horizontal="left" vertical="center" wrapText="1"/>
    </xf>
    <xf numFmtId="0" fontId="45" fillId="11" borderId="0" xfId="12" applyFont="1" applyFill="1" applyAlignment="1">
      <alignment horizontal="left" vertical="center"/>
    </xf>
    <xf numFmtId="0" fontId="48" fillId="0" borderId="62" xfId="12" applyFont="1" applyBorder="1" applyAlignment="1">
      <alignment wrapText="1"/>
    </xf>
    <xf numFmtId="0" fontId="48" fillId="0" borderId="63" xfId="12" applyFont="1" applyBorder="1" applyAlignment="1">
      <alignment wrapText="1"/>
    </xf>
    <xf numFmtId="0" fontId="48" fillId="0" borderId="64" xfId="12" applyFont="1" applyBorder="1" applyAlignment="1">
      <alignment wrapText="1"/>
    </xf>
    <xf numFmtId="0" fontId="48" fillId="0" borderId="65" xfId="12" applyFont="1" applyBorder="1" applyAlignment="1">
      <alignment wrapText="1"/>
    </xf>
    <xf numFmtId="0" fontId="48" fillId="0" borderId="62" xfId="12" applyFont="1" applyBorder="1" applyAlignment="1">
      <alignment vertical="top" wrapText="1"/>
    </xf>
    <xf numFmtId="0" fontId="48" fillId="0" borderId="63" xfId="12" applyFont="1" applyBorder="1" applyAlignment="1">
      <alignment vertical="top" wrapText="1"/>
    </xf>
    <xf numFmtId="0" fontId="45" fillId="0" borderId="3" xfId="12" applyFont="1" applyBorder="1" applyAlignment="1">
      <alignment wrapText="1"/>
    </xf>
    <xf numFmtId="0" fontId="45" fillId="0" borderId="6" xfId="12" applyFont="1" applyBorder="1" applyAlignment="1">
      <alignment wrapText="1"/>
    </xf>
    <xf numFmtId="0" fontId="77" fillId="0" borderId="3" xfId="12" applyFont="1" applyBorder="1" applyAlignment="1">
      <alignment wrapText="1"/>
    </xf>
    <xf numFmtId="0" fontId="77" fillId="0" borderId="6" xfId="12" applyFont="1" applyBorder="1" applyAlignment="1">
      <alignment wrapText="1"/>
    </xf>
    <xf numFmtId="0" fontId="77" fillId="0" borderId="3" xfId="12" applyFont="1" applyBorder="1" applyAlignment="1">
      <alignment horizontal="left" wrapText="1"/>
    </xf>
    <xf numFmtId="0" fontId="77" fillId="0" borderId="6" xfId="12" applyFont="1" applyBorder="1" applyAlignment="1">
      <alignment horizontal="left" wrapText="1"/>
    </xf>
    <xf numFmtId="0" fontId="81" fillId="14" borderId="3" xfId="12" applyFont="1" applyFill="1" applyBorder="1"/>
    <xf numFmtId="0" fontId="81" fillId="14" borderId="6" xfId="12" applyFont="1" applyFill="1" applyBorder="1"/>
    <xf numFmtId="0" fontId="81" fillId="11" borderId="9" xfId="12" applyFont="1" applyFill="1" applyBorder="1" applyAlignment="1">
      <alignment horizontal="left" vertical="center" wrapText="1"/>
    </xf>
    <xf numFmtId="0" fontId="81" fillId="11" borderId="6" xfId="12" applyFont="1" applyFill="1" applyBorder="1" applyAlignment="1">
      <alignment horizontal="left" vertical="center" wrapText="1"/>
    </xf>
    <xf numFmtId="0" fontId="48" fillId="0" borderId="60" xfId="12" applyFont="1" applyBorder="1" applyAlignment="1">
      <alignment wrapText="1"/>
    </xf>
    <xf numFmtId="0" fontId="48" fillId="0" borderId="61" xfId="12" applyFont="1" applyBorder="1" applyAlignment="1">
      <alignment wrapText="1"/>
    </xf>
    <xf numFmtId="0" fontId="81" fillId="0" borderId="9" xfId="12" applyFont="1" applyBorder="1" applyAlignment="1">
      <alignment horizontal="left" wrapText="1"/>
    </xf>
    <xf numFmtId="0" fontId="81" fillId="0" borderId="6" xfId="12" applyFont="1" applyBorder="1" applyAlignment="1">
      <alignment horizontal="left" wrapText="1"/>
    </xf>
    <xf numFmtId="0" fontId="81" fillId="14" borderId="24" xfId="12" applyFont="1" applyFill="1" applyBorder="1" applyAlignment="1">
      <alignment horizontal="center" vertical="center"/>
    </xf>
    <xf numFmtId="0" fontId="81" fillId="14" borderId="21" xfId="12" applyFont="1" applyFill="1" applyBorder="1" applyAlignment="1">
      <alignment horizontal="center" vertical="center"/>
    </xf>
    <xf numFmtId="0" fontId="81" fillId="11" borderId="9" xfId="12" applyFont="1" applyFill="1" applyBorder="1" applyAlignment="1">
      <alignment horizontal="left" vertical="top" wrapText="1"/>
    </xf>
    <xf numFmtId="0" fontId="81" fillId="11" borderId="9" xfId="12" applyFont="1" applyFill="1" applyBorder="1" applyAlignment="1">
      <alignment horizontal="left" vertical="top"/>
    </xf>
    <xf numFmtId="0" fontId="81" fillId="11" borderId="10" xfId="12" applyFont="1" applyFill="1" applyBorder="1" applyAlignment="1">
      <alignment horizontal="left" vertical="top"/>
    </xf>
    <xf numFmtId="0" fontId="81" fillId="11" borderId="6" xfId="12" applyFont="1" applyFill="1" applyBorder="1" applyAlignment="1">
      <alignment horizontal="left" vertical="top"/>
    </xf>
    <xf numFmtId="0" fontId="81" fillId="0" borderId="59" xfId="12" applyFont="1" applyBorder="1" applyAlignment="1">
      <alignment wrapText="1"/>
    </xf>
    <xf numFmtId="0" fontId="81" fillId="0" borderId="6" xfId="12" applyFont="1" applyBorder="1" applyAlignment="1">
      <alignment wrapText="1"/>
    </xf>
    <xf numFmtId="0" fontId="77" fillId="0" borderId="3" xfId="12" applyFont="1" applyBorder="1"/>
    <xf numFmtId="0" fontId="77" fillId="0" borderId="6" xfId="12" applyFont="1" applyBorder="1"/>
    <xf numFmtId="0" fontId="81" fillId="11" borderId="9" xfId="12" applyFont="1" applyFill="1" applyBorder="1" applyAlignment="1">
      <alignment horizontal="left" vertical="center"/>
    </xf>
    <xf numFmtId="0" fontId="81" fillId="11" borderId="6" xfId="12" applyFont="1" applyFill="1" applyBorder="1" applyAlignment="1">
      <alignment horizontal="left" vertical="center"/>
    </xf>
    <xf numFmtId="0" fontId="81" fillId="0" borderId="3" xfId="12" applyFont="1" applyBorder="1" applyAlignment="1">
      <alignment vertical="top" wrapText="1"/>
    </xf>
    <xf numFmtId="0" fontId="81" fillId="0" borderId="6" xfId="12" applyFont="1" applyBorder="1" applyAlignment="1">
      <alignment vertical="top" wrapText="1"/>
    </xf>
    <xf numFmtId="0" fontId="45" fillId="0" borderId="3" xfId="12" applyFont="1" applyBorder="1"/>
    <xf numFmtId="0" fontId="45" fillId="0" borderId="6" xfId="12" applyFont="1" applyBorder="1"/>
    <xf numFmtId="0" fontId="77" fillId="0" borderId="57" xfId="12" applyFont="1" applyBorder="1"/>
    <xf numFmtId="0" fontId="77" fillId="0" borderId="58" xfId="12" applyFont="1" applyBorder="1"/>
    <xf numFmtId="0" fontId="45" fillId="0" borderId="54" xfId="12" applyFont="1" applyBorder="1" applyAlignment="1">
      <alignment horizontal="left" wrapText="1"/>
    </xf>
    <xf numFmtId="0" fontId="45" fillId="0" borderId="53" xfId="12" applyFont="1" applyBorder="1" applyAlignment="1">
      <alignment horizontal="left" wrapText="1"/>
    </xf>
    <xf numFmtId="0" fontId="81" fillId="14" borderId="2" xfId="12" applyFont="1" applyFill="1" applyBorder="1"/>
    <xf numFmtId="0" fontId="81" fillId="14" borderId="5" xfId="12" applyFont="1" applyFill="1" applyBorder="1"/>
    <xf numFmtId="0" fontId="81" fillId="11" borderId="59" xfId="12" applyFont="1" applyFill="1" applyBorder="1" applyAlignment="1">
      <alignment horizontal="left" vertical="center" wrapText="1"/>
    </xf>
    <xf numFmtId="0" fontId="81" fillId="0" borderId="55" xfId="12" applyFont="1" applyBorder="1" applyAlignment="1">
      <alignment horizontal="left" wrapText="1"/>
    </xf>
    <xf numFmtId="0" fontId="81" fillId="0" borderId="56" xfId="12" applyFont="1" applyBorder="1" applyAlignment="1">
      <alignment horizontal="left" wrapText="1"/>
    </xf>
    <xf numFmtId="0" fontId="77" fillId="0" borderId="1" xfId="12" applyFont="1" applyBorder="1" applyAlignment="1">
      <alignment wrapText="1"/>
    </xf>
    <xf numFmtId="0" fontId="77" fillId="0" borderId="1" xfId="12" applyFont="1" applyBorder="1" applyAlignment="1">
      <alignment horizontal="left" wrapText="1"/>
    </xf>
    <xf numFmtId="0" fontId="48" fillId="14" borderId="24" xfId="12" applyFont="1" applyFill="1" applyBorder="1" applyAlignment="1">
      <alignment horizontal="center"/>
    </xf>
    <xf numFmtId="0" fontId="48" fillId="14" borderId="21" xfId="12" applyFont="1" applyFill="1" applyBorder="1" applyAlignment="1">
      <alignment horizontal="center"/>
    </xf>
    <xf numFmtId="0" fontId="48" fillId="11" borderId="8" xfId="12" applyFont="1" applyFill="1" applyBorder="1" applyAlignment="1">
      <alignment horizontal="left" vertical="center" wrapText="1"/>
    </xf>
    <xf numFmtId="0" fontId="48" fillId="11" borderId="12" xfId="12" applyFont="1" applyFill="1" applyBorder="1" applyAlignment="1">
      <alignment horizontal="left" vertical="center" wrapText="1"/>
    </xf>
    <xf numFmtId="0" fontId="48" fillId="11" borderId="1" xfId="12" applyFont="1" applyFill="1" applyBorder="1" applyAlignment="1">
      <alignment horizontal="left" vertical="center" wrapText="1"/>
    </xf>
    <xf numFmtId="0" fontId="77" fillId="0" borderId="3" xfId="12" applyFont="1" applyBorder="1" applyAlignment="1">
      <alignment horizontal="left"/>
    </xf>
    <xf numFmtId="0" fontId="77" fillId="0" borderId="6" xfId="12" applyFont="1" applyBorder="1" applyAlignment="1">
      <alignment horizontal="left"/>
    </xf>
    <xf numFmtId="0" fontId="81" fillId="0" borderId="3" xfId="12" applyFont="1" applyBorder="1" applyAlignment="1">
      <alignment horizontal="left" wrapText="1"/>
    </xf>
    <xf numFmtId="0" fontId="101" fillId="14" borderId="3" xfId="12" applyFont="1" applyFill="1" applyBorder="1" applyAlignment="1">
      <alignment horizontal="center" vertical="center" wrapText="1"/>
    </xf>
    <xf numFmtId="0" fontId="101" fillId="14" borderId="6" xfId="12" applyFont="1" applyFill="1" applyBorder="1" applyAlignment="1">
      <alignment horizontal="center" vertical="center" wrapText="1"/>
    </xf>
    <xf numFmtId="0" fontId="77" fillId="14" borderId="7" xfId="12" applyFont="1" applyFill="1" applyBorder="1" applyAlignment="1">
      <alignment horizontal="center"/>
    </xf>
    <xf numFmtId="0" fontId="77" fillId="14" borderId="8" xfId="12" applyFont="1" applyFill="1" applyBorder="1" applyAlignment="1">
      <alignment horizontal="center"/>
    </xf>
    <xf numFmtId="0" fontId="107" fillId="0" borderId="3" xfId="12" applyFont="1" applyBorder="1" applyAlignment="1">
      <alignment horizontal="center" vertical="center" wrapText="1"/>
    </xf>
    <xf numFmtId="0" fontId="107" fillId="0" borderId="9" xfId="12" applyFont="1" applyBorder="1" applyAlignment="1">
      <alignment horizontal="center" vertical="center" wrapText="1"/>
    </xf>
    <xf numFmtId="0" fontId="107" fillId="0" borderId="6" xfId="12" applyFont="1" applyBorder="1" applyAlignment="1">
      <alignment horizontal="center" vertical="center" wrapText="1"/>
    </xf>
    <xf numFmtId="0" fontId="77" fillId="14" borderId="2" xfId="12" applyFont="1" applyFill="1" applyBorder="1" applyAlignment="1">
      <alignment horizontal="center"/>
    </xf>
    <xf numFmtId="0" fontId="77" fillId="14" borderId="5" xfId="12" applyFont="1" applyFill="1" applyBorder="1" applyAlignment="1">
      <alignment horizontal="center"/>
    </xf>
    <xf numFmtId="0" fontId="81" fillId="0" borderId="1" xfId="12" applyFont="1" applyBorder="1" applyAlignment="1">
      <alignment horizontal="center" wrapText="1"/>
    </xf>
    <xf numFmtId="0" fontId="81" fillId="0" borderId="12" xfId="12" applyFont="1" applyBorder="1" applyAlignment="1">
      <alignment horizontal="center" wrapText="1"/>
    </xf>
    <xf numFmtId="0" fontId="81" fillId="14" borderId="3" xfId="12" applyFont="1" applyFill="1" applyBorder="1" applyAlignment="1">
      <alignment horizontal="left"/>
    </xf>
    <xf numFmtId="0" fontId="81" fillId="14" borderId="6" xfId="12" applyFont="1" applyFill="1" applyBorder="1" applyAlignment="1">
      <alignment horizontal="left"/>
    </xf>
    <xf numFmtId="0" fontId="81" fillId="11" borderId="1" xfId="12" applyFont="1" applyFill="1" applyBorder="1" applyAlignment="1">
      <alignment horizontal="center" vertical="center" wrapText="1"/>
    </xf>
    <xf numFmtId="0" fontId="48" fillId="0" borderId="3" xfId="12" applyFont="1" applyBorder="1" applyAlignment="1">
      <alignment wrapText="1"/>
    </xf>
    <xf numFmtId="0" fontId="48" fillId="0" borderId="6" xfId="12" applyFont="1" applyBorder="1" applyAlignment="1">
      <alignment wrapText="1"/>
    </xf>
    <xf numFmtId="49" fontId="48" fillId="14" borderId="3" xfId="0" applyNumberFormat="1" applyFont="1" applyFill="1" applyBorder="1" applyAlignment="1">
      <alignment horizontal="left" vertical="top" wrapText="1"/>
    </xf>
    <xf numFmtId="49" fontId="48" fillId="14" borderId="9" xfId="0" applyNumberFormat="1" applyFont="1" applyFill="1" applyBorder="1" applyAlignment="1">
      <alignment horizontal="left" vertical="top" wrapText="1"/>
    </xf>
    <xf numFmtId="49" fontId="48" fillId="14" borderId="6" xfId="0" applyNumberFormat="1" applyFont="1" applyFill="1" applyBorder="1" applyAlignment="1">
      <alignment horizontal="left" vertical="top" wrapText="1"/>
    </xf>
    <xf numFmtId="0" fontId="45" fillId="0" borderId="0" xfId="0" applyFont="1" applyAlignment="1">
      <alignment horizontal="center" wrapText="1"/>
    </xf>
    <xf numFmtId="0" fontId="46" fillId="0" borderId="0" xfId="0" applyFont="1" applyAlignment="1"/>
    <xf numFmtId="0" fontId="46" fillId="0" borderId="0" xfId="0" applyFont="1" applyAlignment="1">
      <alignment horizontal="left" wrapText="1"/>
    </xf>
    <xf numFmtId="0" fontId="53" fillId="0" borderId="0" xfId="0" applyFont="1" applyAlignment="1">
      <alignment horizontal="left" wrapText="1"/>
    </xf>
    <xf numFmtId="0" fontId="65" fillId="0" borderId="0" xfId="0" applyFont="1" applyAlignment="1"/>
    <xf numFmtId="0" fontId="45" fillId="0" borderId="0" xfId="0" applyFont="1" applyAlignment="1">
      <alignment horizontal="left" wrapText="1"/>
    </xf>
    <xf numFmtId="0" fontId="75" fillId="0" borderId="0" xfId="1" applyFont="1" applyAlignment="1" applyProtection="1"/>
    <xf numFmtId="0" fontId="52" fillId="16" borderId="11" xfId="0" applyFont="1" applyFill="1" applyBorder="1" applyAlignment="1">
      <alignment horizontal="center" vertical="top" wrapText="1"/>
    </xf>
    <xf numFmtId="0" fontId="0" fillId="16" borderId="11" xfId="0" applyFill="1" applyBorder="1" applyAlignment="1">
      <alignment horizontal="center" vertical="top" wrapText="1"/>
    </xf>
    <xf numFmtId="0" fontId="53" fillId="20" borderId="30" xfId="0" applyFont="1" applyFill="1" applyBorder="1" applyAlignment="1">
      <alignment horizontal="left" vertical="top" wrapText="1"/>
    </xf>
    <xf numFmtId="0" fontId="53" fillId="20" borderId="18" xfId="0" applyFont="1" applyFill="1" applyBorder="1" applyAlignment="1">
      <alignment horizontal="left" vertical="top" wrapText="1"/>
    </xf>
    <xf numFmtId="0" fontId="53" fillId="20" borderId="17" xfId="0" applyFont="1" applyFill="1" applyBorder="1" applyAlignment="1">
      <alignment horizontal="left" vertical="top" wrapText="1"/>
    </xf>
    <xf numFmtId="0" fontId="45" fillId="0" borderId="0" xfId="0" applyFont="1" applyAlignment="1">
      <alignment horizontal="center" vertical="top" wrapText="1"/>
    </xf>
    <xf numFmtId="0" fontId="82" fillId="0" borderId="0" xfId="0" applyFont="1" applyAlignment="1" applyProtection="1">
      <alignment horizontal="center" vertical="top"/>
      <protection locked="0"/>
    </xf>
    <xf numFmtId="0" fontId="82" fillId="0" borderId="0" xfId="0" applyFont="1" applyAlignment="1" applyProtection="1">
      <alignment horizontal="center" vertical="top" wrapText="1"/>
      <protection locked="0"/>
    </xf>
    <xf numFmtId="0" fontId="92" fillId="0" borderId="9" xfId="7" applyFont="1" applyBorder="1" applyAlignment="1">
      <alignment horizontal="center" vertical="center" wrapText="1"/>
    </xf>
    <xf numFmtId="0" fontId="94" fillId="0" borderId="9" xfId="6" applyFont="1" applyBorder="1" applyAlignment="1">
      <alignment horizontal="center"/>
    </xf>
    <xf numFmtId="0" fontId="46" fillId="0" borderId="0" xfId="6" applyFont="1" applyFill="1" applyAlignment="1">
      <alignment horizontal="left" vertical="top" wrapText="1"/>
    </xf>
    <xf numFmtId="0" fontId="48" fillId="0" borderId="0" xfId="7" applyFont="1" applyBorder="1" applyAlignment="1">
      <alignment horizontal="left" vertical="top"/>
    </xf>
    <xf numFmtId="0" fontId="48" fillId="0" borderId="0" xfId="7" applyFont="1" applyBorder="1" applyAlignment="1">
      <alignment horizontal="left" vertical="top" wrapText="1"/>
    </xf>
    <xf numFmtId="0" fontId="45" fillId="0" borderId="0" xfId="7" applyFont="1" applyBorder="1" applyAlignment="1">
      <alignment horizontal="left" vertical="top"/>
    </xf>
    <xf numFmtId="0" fontId="64" fillId="0" borderId="0" xfId="7" applyFont="1" applyBorder="1" applyAlignment="1">
      <alignment horizontal="left" vertical="top" wrapText="1"/>
    </xf>
    <xf numFmtId="0" fontId="45" fillId="0" borderId="0" xfId="7" applyFont="1" applyBorder="1" applyAlignment="1">
      <alignment horizontal="right" vertical="top" wrapText="1"/>
    </xf>
    <xf numFmtId="0" fontId="6" fillId="0" borderId="0" xfId="0" applyFont="1" applyAlignment="1">
      <alignment horizontal="right" vertical="top" wrapText="1"/>
    </xf>
    <xf numFmtId="0" fontId="62" fillId="0" borderId="0" xfId="7" applyFont="1" applyAlignment="1">
      <alignment horizontal="center" vertical="top"/>
    </xf>
    <xf numFmtId="0" fontId="62" fillId="0" borderId="0" xfId="7" applyFont="1" applyAlignment="1">
      <alignment horizontal="center" vertical="top" wrapText="1"/>
    </xf>
    <xf numFmtId="0" fontId="48" fillId="0" borderId="7" xfId="7" applyFont="1" applyFill="1" applyBorder="1" applyAlignment="1">
      <alignment horizontal="left" vertical="center" wrapText="1"/>
    </xf>
    <xf numFmtId="0" fontId="48" fillId="0" borderId="10" xfId="7" applyFont="1" applyFill="1" applyBorder="1" applyAlignment="1">
      <alignment horizontal="left" vertical="center" wrapText="1"/>
    </xf>
    <xf numFmtId="0" fontId="48" fillId="0" borderId="8" xfId="7" applyFont="1" applyFill="1" applyBorder="1" applyAlignment="1">
      <alignment horizontal="left" vertical="center" wrapText="1"/>
    </xf>
    <xf numFmtId="0" fontId="88" fillId="0" borderId="10" xfId="7" applyFont="1" applyBorder="1" applyAlignment="1">
      <alignment horizontal="left" vertical="top" wrapText="1"/>
    </xf>
    <xf numFmtId="0" fontId="88" fillId="0" borderId="8" xfId="7" applyFont="1" applyBorder="1" applyAlignment="1">
      <alignment horizontal="left" vertical="top" wrapText="1"/>
    </xf>
    <xf numFmtId="0" fontId="45" fillId="0" borderId="23" xfId="0" applyFont="1" applyBorder="1" applyAlignment="1">
      <alignment vertical="top" wrapText="1"/>
    </xf>
    <xf numFmtId="0" fontId="45" fillId="0" borderId="22" xfId="0" applyFont="1" applyBorder="1" applyAlignment="1">
      <alignment vertical="top" wrapText="1"/>
    </xf>
    <xf numFmtId="0" fontId="45" fillId="4" borderId="38" xfId="0" applyFont="1" applyFill="1" applyBorder="1" applyAlignment="1">
      <alignment vertical="top" wrapText="1"/>
    </xf>
    <xf numFmtId="0" fontId="45" fillId="4" borderId="39" xfId="0" applyFont="1" applyFill="1" applyBorder="1" applyAlignment="1">
      <alignment vertical="top" wrapText="1"/>
    </xf>
    <xf numFmtId="0" fontId="45" fillId="0" borderId="19" xfId="0" applyFont="1" applyBorder="1" applyAlignment="1">
      <alignment vertical="top" wrapText="1"/>
    </xf>
    <xf numFmtId="0" fontId="45" fillId="4" borderId="40" xfId="0" applyFont="1" applyFill="1" applyBorder="1" applyAlignment="1">
      <alignment vertical="top" wrapText="1"/>
    </xf>
    <xf numFmtId="0" fontId="48" fillId="0" borderId="23" xfId="0" applyFont="1" applyBorder="1" applyAlignment="1">
      <alignment vertical="top" wrapText="1"/>
    </xf>
    <xf numFmtId="0" fontId="48" fillId="0" borderId="22" xfId="0" applyFont="1" applyBorder="1" applyAlignment="1">
      <alignment vertical="top" wrapText="1"/>
    </xf>
    <xf numFmtId="0" fontId="48" fillId="0" borderId="0" xfId="0" applyFont="1" applyAlignment="1">
      <alignment horizontal="left" vertical="top"/>
    </xf>
    <xf numFmtId="0" fontId="48" fillId="0" borderId="4" xfId="0" applyFont="1" applyBorder="1" applyAlignment="1">
      <alignment horizontal="left" vertical="top"/>
    </xf>
    <xf numFmtId="0" fontId="65" fillId="10" borderId="41" xfId="0" applyFont="1" applyFill="1" applyBorder="1" applyAlignment="1">
      <alignment horizontal="center" vertical="top"/>
    </xf>
    <xf numFmtId="0" fontId="65" fillId="10" borderId="42" xfId="0" applyFont="1" applyFill="1" applyBorder="1" applyAlignment="1">
      <alignment horizontal="center" vertical="top"/>
    </xf>
    <xf numFmtId="0" fontId="53" fillId="10" borderId="18" xfId="0" applyNumberFormat="1" applyFont="1" applyFill="1" applyBorder="1" applyAlignment="1">
      <alignment horizontal="center" vertical="top" wrapText="1"/>
    </xf>
    <xf numFmtId="0" fontId="46" fillId="0" borderId="18" xfId="0" applyFont="1" applyBorder="1" applyAlignment="1">
      <alignment horizontal="center" vertical="top"/>
    </xf>
    <xf numFmtId="0" fontId="46" fillId="0" borderId="43" xfId="0" applyFont="1" applyBorder="1" applyAlignment="1">
      <alignment horizontal="center" vertical="top"/>
    </xf>
    <xf numFmtId="0" fontId="45" fillId="11" borderId="0" xfId="0" applyFont="1" applyFill="1" applyAlignment="1">
      <alignment vertical="top"/>
    </xf>
    <xf numFmtId="0" fontId="48" fillId="11" borderId="0" xfId="0" applyFont="1" applyFill="1" applyAlignment="1">
      <alignment vertical="top" wrapText="1"/>
    </xf>
    <xf numFmtId="0" fontId="86" fillId="13" borderId="1" xfId="0" applyFont="1" applyFill="1" applyBorder="1" applyAlignment="1">
      <alignment horizontal="center" vertical="top" wrapText="1"/>
    </xf>
    <xf numFmtId="0" fontId="45" fillId="11" borderId="0" xfId="0" applyFont="1" applyFill="1" applyAlignment="1">
      <alignment horizontal="left" vertical="top" wrapText="1"/>
    </xf>
    <xf numFmtId="0" fontId="65" fillId="13" borderId="1" xfId="0" applyFont="1" applyFill="1" applyBorder="1" applyAlignment="1">
      <alignment horizontal="left" vertical="center" wrapText="1"/>
    </xf>
    <xf numFmtId="0" fontId="65" fillId="13" borderId="3" xfId="0" applyFont="1" applyFill="1" applyBorder="1" applyAlignment="1">
      <alignment horizontal="left" vertical="center" wrapText="1"/>
    </xf>
    <xf numFmtId="0" fontId="65" fillId="13" borderId="9" xfId="0" applyFont="1" applyFill="1" applyBorder="1" applyAlignment="1">
      <alignment horizontal="left" vertical="center" wrapText="1"/>
    </xf>
    <xf numFmtId="0" fontId="65" fillId="13" borderId="6" xfId="0" applyFont="1" applyFill="1" applyBorder="1" applyAlignment="1">
      <alignment horizontal="left" vertical="center" wrapText="1"/>
    </xf>
    <xf numFmtId="0" fontId="48" fillId="13" borderId="1" xfId="0" applyFont="1" applyFill="1" applyBorder="1" applyAlignment="1">
      <alignment vertical="top" wrapText="1"/>
    </xf>
    <xf numFmtId="0" fontId="0" fillId="13" borderId="1" xfId="0" applyFont="1" applyFill="1" applyBorder="1" applyAlignment="1">
      <alignment vertical="top" wrapText="1"/>
    </xf>
  </cellXfs>
  <cellStyles count="17">
    <cellStyle name="Hyperlink" xfId="1" builtinId="8"/>
    <cellStyle name="Normal" xfId="0" builtinId="0"/>
    <cellStyle name="Normal 2" xfId="9" xr:uid="{00000000-0005-0000-0000-000002000000}"/>
    <cellStyle name="Normal 2 2" xfId="10" xr:uid="{00000000-0005-0000-0000-000003000000}"/>
    <cellStyle name="Normal 2 2 2" xfId="12" xr:uid="{00000000-0005-0000-0000-000004000000}"/>
    <cellStyle name="Normal 2 3" xfId="11" xr:uid="{00000000-0005-0000-0000-000005000000}"/>
    <cellStyle name="Normal 2 4" xfId="13" xr:uid="{00000000-0005-0000-0000-000006000000}"/>
    <cellStyle name="Normal 3" xfId="2" xr:uid="{00000000-0005-0000-0000-000007000000}"/>
    <cellStyle name="Normal 4" xfId="14" xr:uid="{00000000-0005-0000-0000-000008000000}"/>
    <cellStyle name="Normal 5" xfId="3" xr:uid="{00000000-0005-0000-0000-000009000000}"/>
    <cellStyle name="Normal_2011 RA Coilte SHC Summary v10 - no names 2" xfId="15" xr:uid="{00000000-0005-0000-0000-00000A000000}"/>
    <cellStyle name="Normal_glossary" xfId="4" xr:uid="{00000000-0005-0000-0000-00000B000000}"/>
    <cellStyle name="Normal_RT-COC-001-13 Report spreadsheet" xfId="5" xr:uid="{00000000-0005-0000-0000-00000C000000}"/>
    <cellStyle name="Normal_RT-COC-001-18 Report spreadsheet" xfId="6" xr:uid="{00000000-0005-0000-0000-00000D000000}"/>
    <cellStyle name="Normal_RT-FM-001-03 Forest cert report template" xfId="7" xr:uid="{00000000-0005-0000-0000-00000E000000}"/>
    <cellStyle name="Normal_Sheet1" xfId="16" xr:uid="{00000000-0005-0000-0000-00000F000000}"/>
    <cellStyle name="Normal_T&amp;M RA report 2005 draft 2" xfId="8" xr:uid="{00000000-0005-0000-0000-000010000000}"/>
  </cellStyles>
  <dxfs count="77">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rgb="FFFFC000"/>
        </patternFill>
      </fill>
    </dxf>
    <dxf>
      <font>
        <b val="0"/>
        <i val="0"/>
        <strike val="0"/>
        <condense val="0"/>
        <extend val="0"/>
        <outline val="0"/>
        <shadow val="0"/>
        <u val="none"/>
        <vertAlign val="baseline"/>
        <sz val="11"/>
        <color auto="1"/>
        <name val="Cambria"/>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border diagonalUp="0" diagonalDown="0">
        <left/>
        <right/>
        <top/>
        <bottom/>
        <vertical/>
        <horizontal/>
      </border>
    </dxf>
    <dxf>
      <font>
        <color rgb="FF006100"/>
      </font>
      <fill>
        <patternFill>
          <bgColor rgb="FFC6EFCE"/>
        </patternFill>
      </fill>
    </dxf>
    <dxf>
      <fill>
        <patternFill>
          <bgColor rgb="FFFFC7CE"/>
        </patternFill>
      </fill>
    </dxf>
    <dxf>
      <font>
        <color auto="1"/>
      </font>
      <fill>
        <patternFill patternType="solid">
          <bgColor theme="5" tint="0.59996337778862885"/>
        </patternFill>
      </fill>
    </dxf>
    <dxf>
      <fill>
        <patternFill>
          <bgColor rgb="FFFFC7CE"/>
        </patternFill>
      </fill>
    </dxf>
    <dxf>
      <font>
        <color rgb="FF006100"/>
      </font>
      <fill>
        <patternFill>
          <bgColor rgb="FFC6EFCE"/>
        </patternFill>
      </fill>
    </dxf>
    <dxf>
      <font>
        <color rgb="FF9C0006"/>
      </font>
      <fill>
        <patternFill>
          <bgColor rgb="FFFFC7CE"/>
        </patternFill>
      </fill>
    </dxf>
    <dxf>
      <font>
        <color auto="1"/>
      </font>
    </dxf>
    <dxf>
      <font>
        <color rgb="FF9C0006"/>
      </font>
      <fill>
        <patternFill>
          <bgColor rgb="FFFFC7CE"/>
        </patternFill>
      </fill>
    </dxf>
    <dxf>
      <font>
        <color rgb="FF006100"/>
      </font>
      <fill>
        <patternFill>
          <bgColor rgb="FFC6EFCE"/>
        </patternFill>
      </fill>
    </dxf>
    <dxf>
      <font>
        <color auto="1"/>
      </font>
      <fill>
        <patternFill patternType="solid">
          <bgColor theme="5" tint="0.59996337778862885"/>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B7DEE8"/>
      <color rgb="FF92CDDC"/>
      <color rgb="FFFFCC66"/>
      <color rgb="FF1F497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56370" name="Picture 1">
          <a:extLst>
            <a:ext uri="{FF2B5EF4-FFF2-40B4-BE49-F238E27FC236}">
              <a16:creationId xmlns:a16="http://schemas.microsoft.com/office/drawing/2014/main" id="{DA22A933-7B0D-4143-816B-16EC4118B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323850</xdr:colOff>
      <xdr:row>0</xdr:row>
      <xdr:rowOff>447675</xdr:rowOff>
    </xdr:from>
    <xdr:to>
      <xdr:col>2</xdr:col>
      <xdr:colOff>552450</xdr:colOff>
      <xdr:row>0</xdr:row>
      <xdr:rowOff>1609725</xdr:rowOff>
    </xdr:to>
    <xdr:pic>
      <xdr:nvPicPr>
        <xdr:cNvPr id="5637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728522D4-FA46-4F13-AE97-D060515F1F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3850" y="447675"/>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28</xdr:row>
      <xdr:rowOff>155575</xdr:rowOff>
    </xdr:from>
    <xdr:to>
      <xdr:col>6</xdr:col>
      <xdr:colOff>73660</xdr:colOff>
      <xdr:row>39</xdr:row>
      <xdr:rowOff>155575</xdr:rowOff>
    </xdr:to>
    <xdr:sp macro="" textlink="">
      <xdr:nvSpPr>
        <xdr:cNvPr id="2" name="Right Brace 1">
          <a:extLst>
            <a:ext uri="{FF2B5EF4-FFF2-40B4-BE49-F238E27FC236}">
              <a16:creationId xmlns:a16="http://schemas.microsoft.com/office/drawing/2014/main" id="{5EBD1C44-EBA4-4B09-AE58-201BAA301699}"/>
            </a:ext>
          </a:extLst>
        </xdr:cNvPr>
        <xdr:cNvSpPr/>
      </xdr:nvSpPr>
      <xdr:spPr bwMode="auto">
        <a:xfrm>
          <a:off x="6600825" y="5248275"/>
          <a:ext cx="47625" cy="2047875"/>
        </a:xfrm>
        <a:prstGeom prst="rightBrace">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28</xdr:row>
      <xdr:rowOff>155575</xdr:rowOff>
    </xdr:from>
    <xdr:to>
      <xdr:col>6</xdr:col>
      <xdr:colOff>73660</xdr:colOff>
      <xdr:row>39</xdr:row>
      <xdr:rowOff>155575</xdr:rowOff>
    </xdr:to>
    <xdr:sp macro="" textlink="">
      <xdr:nvSpPr>
        <xdr:cNvPr id="3" name="Right Brace 2">
          <a:extLst>
            <a:ext uri="{FF2B5EF4-FFF2-40B4-BE49-F238E27FC236}">
              <a16:creationId xmlns:a16="http://schemas.microsoft.com/office/drawing/2014/main" id="{53BF0EEE-8B18-42F7-B988-334F9BFE65A7}"/>
            </a:ext>
          </a:extLst>
        </xdr:cNvPr>
        <xdr:cNvSpPr/>
      </xdr:nvSpPr>
      <xdr:spPr bwMode="auto">
        <a:xfrm>
          <a:off x="6598444" y="4799013"/>
          <a:ext cx="35560" cy="2024062"/>
        </a:xfrm>
        <a:prstGeom prst="rightBrace">
          <a:avLst/>
        </a:pr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485775</xdr:colOff>
      <xdr:row>0</xdr:row>
      <xdr:rowOff>609600</xdr:rowOff>
    </xdr:from>
    <xdr:to>
      <xdr:col>0</xdr:col>
      <xdr:colOff>2286000</xdr:colOff>
      <xdr:row>0</xdr:row>
      <xdr:rowOff>1771650</xdr:rowOff>
    </xdr:to>
    <xdr:pic>
      <xdr:nvPicPr>
        <xdr:cNvPr id="22391"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C9D9AA0-0205-4F98-858A-1283D3CBF2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6096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32</xdr:row>
      <xdr:rowOff>190500</xdr:rowOff>
    </xdr:from>
    <xdr:to>
      <xdr:col>1</xdr:col>
      <xdr:colOff>2266950</xdr:colOff>
      <xdr:row>32</xdr:row>
      <xdr:rowOff>704850</xdr:rowOff>
    </xdr:to>
    <xdr:pic>
      <xdr:nvPicPr>
        <xdr:cNvPr id="22392" name="Picture 1">
          <a:extLst>
            <a:ext uri="{FF2B5EF4-FFF2-40B4-BE49-F238E27FC236}">
              <a16:creationId xmlns:a16="http://schemas.microsoft.com/office/drawing/2014/main" id="{ACE28122-1F35-4DA0-9FD3-88B4E3621A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631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7394" name="Picture 1">
          <a:extLst>
            <a:ext uri="{FF2B5EF4-FFF2-40B4-BE49-F238E27FC236}">
              <a16:creationId xmlns:a16="http://schemas.microsoft.com/office/drawing/2014/main" id="{DA68D21E-B8DB-4B34-B166-BAF6169928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7395"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DBF9FED7-8378-492E-A23C-51C77F4085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323850</xdr:colOff>
      <xdr:row>0</xdr:row>
      <xdr:rowOff>57150</xdr:rowOff>
    </xdr:from>
    <xdr:to>
      <xdr:col>3</xdr:col>
      <xdr:colOff>1504950</xdr:colOff>
      <xdr:row>0</xdr:row>
      <xdr:rowOff>1790700</xdr:rowOff>
    </xdr:to>
    <xdr:pic>
      <xdr:nvPicPr>
        <xdr:cNvPr id="54371" name="Picture 1">
          <a:extLst>
            <a:ext uri="{FF2B5EF4-FFF2-40B4-BE49-F238E27FC236}">
              <a16:creationId xmlns:a16="http://schemas.microsoft.com/office/drawing/2014/main" id="{DBD7F787-1FD1-4905-BF4A-7D8CD845A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43425" y="57150"/>
          <a:ext cx="1181100"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466725</xdr:rowOff>
    </xdr:from>
    <xdr:to>
      <xdr:col>0</xdr:col>
      <xdr:colOff>1466850</xdr:colOff>
      <xdr:row>0</xdr:row>
      <xdr:rowOff>1381125</xdr:rowOff>
    </xdr:to>
    <xdr:pic>
      <xdr:nvPicPr>
        <xdr:cNvPr id="54372" name="Picture 4" descr="W:\Marketing\Public\2014\Certification Brand Assets\Logos\SA Certification Logo\SA Certification Logo\SA Certification WEB RGB LOGOS\SA_Certification_Logo_RGB.jpg">
          <a:extLst>
            <a:ext uri="{FF2B5EF4-FFF2-40B4-BE49-F238E27FC236}">
              <a16:creationId xmlns:a16="http://schemas.microsoft.com/office/drawing/2014/main" id="{E7B885AC-18D1-4CBC-95B0-3427FC4DB1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466725"/>
          <a:ext cx="14192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447675</xdr:colOff>
      <xdr:row>0</xdr:row>
      <xdr:rowOff>0</xdr:rowOff>
    </xdr:from>
    <xdr:to>
      <xdr:col>0</xdr:col>
      <xdr:colOff>400050</xdr:colOff>
      <xdr:row>0</xdr:row>
      <xdr:rowOff>0</xdr:rowOff>
    </xdr:to>
    <xdr:pic>
      <xdr:nvPicPr>
        <xdr:cNvPr id="33344" name="Picture 1">
          <a:extLst>
            <a:ext uri="{FF2B5EF4-FFF2-40B4-BE49-F238E27FC236}">
              <a16:creationId xmlns:a16="http://schemas.microsoft.com/office/drawing/2014/main" id="{8C922F7A-25D9-4FD0-BD6F-9BFEB4A3F4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25" displayName="Table25" ref="B233:D237" totalsRowShown="0" headerRowDxfId="21" headerRowBorderDxfId="20">
  <tableColumns count="3">
    <tableColumn id="1" xr3:uid="{00000000-0010-0000-0000-000001000000}" name="Size class"/>
    <tableColumn id="2" xr3:uid="{00000000-0010-0000-0000-000002000000}" name="# of MUs" dataDxfId="19"/>
    <tableColumn id="3" xr3:uid="{00000000-0010-0000-0000-000003000000}" name="Internal monitoring (at minimum)" dataDxfId="18"/>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nr.gov.on.ca/"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pesticides.fsc.org/strategy-databa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cites.org/eng/resources/species.html" TargetMode="External"/><Relationship Id="rId1" Type="http://schemas.openxmlformats.org/officeDocument/2006/relationships/hyperlink" Target="http://www.unep-wcmc.org/species/dbases/CITES-listedtrees.html"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vetlana@bmfci.ca" TargetMode="External"/><Relationship Id="rId1" Type="http://schemas.openxmlformats.org/officeDocument/2006/relationships/hyperlink" Target="http://www.bmfci.ca/"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25.bin"/><Relationship Id="rId4" Type="http://schemas.openxmlformats.org/officeDocument/2006/relationships/comments" Target="../comments1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26.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hyperlink" Target="http://unstats.un.org/unsd/cr/registry/regcs.asp?Cl=16&amp;Lg=1&amp;Co=312" TargetMode="External"/><Relationship Id="rId3" Type="http://schemas.openxmlformats.org/officeDocument/2006/relationships/hyperlink" Target="http://unstats.un.org/unsd/cr/registry/regcs.asp?Cl=16&amp;Lg=1&amp;Co=3812" TargetMode="External"/><Relationship Id="rId7" Type="http://schemas.openxmlformats.org/officeDocument/2006/relationships/hyperlink" Target="http://unstats.un.org/unsd/cr/registry/regcs.asp?Cl=16&amp;Lg=1&amp;Co=38112" TargetMode="External"/><Relationship Id="rId12" Type="http://schemas.openxmlformats.org/officeDocument/2006/relationships/printerSettings" Target="../printerSettings/printerSettings29.bin"/><Relationship Id="rId2" Type="http://schemas.openxmlformats.org/officeDocument/2006/relationships/hyperlink" Target="http://unstats.un.org/unsd/cr/registry/regcs.asp?Cl=16&amp;Lg=1&amp;Co=3811" TargetMode="External"/><Relationship Id="rId1" Type="http://schemas.openxmlformats.org/officeDocument/2006/relationships/hyperlink" Target="http://unstats.un.org/unsd/cr/registry/regcs.asp?Cl=16&amp;Lg=1&amp;Co=311" TargetMode="External"/><Relationship Id="rId6" Type="http://schemas.openxmlformats.org/officeDocument/2006/relationships/hyperlink" Target="http://unstats.un.org/unsd/cr/registry/regcs.asp?Cl=16&amp;Lg=1&amp;Co=3816" TargetMode="External"/><Relationship Id="rId11" Type="http://schemas.openxmlformats.org/officeDocument/2006/relationships/hyperlink" Target="http://unstats.un.org/unsd/cr/registry/regcs.asp?Cl=16&amp;Lg=1&amp;Co=31100" TargetMode="External"/><Relationship Id="rId5" Type="http://schemas.openxmlformats.org/officeDocument/2006/relationships/hyperlink" Target="http://unstats.un.org/unsd/cr/registry/regcs.asp?Cl=16&amp;Lg=1&amp;Co=3814" TargetMode="External"/><Relationship Id="rId10" Type="http://schemas.openxmlformats.org/officeDocument/2006/relationships/hyperlink" Target="http://unstats.un.org/unsd/cr/registry/regcs.asp?Cl=16&amp;Lg=1&amp;Co=317" TargetMode="External"/><Relationship Id="rId4" Type="http://schemas.openxmlformats.org/officeDocument/2006/relationships/hyperlink" Target="http://unstats.un.org/unsd/cr/registry/regcs.asp?Cl=16&amp;Lg=1&amp;Co=3813" TargetMode="External"/><Relationship Id="rId9" Type="http://schemas.openxmlformats.org/officeDocument/2006/relationships/hyperlink" Target="http://unstats.un.org/unsd/cr/registry/regcs.asp?Cl=16&amp;Lg=1&amp;Co=316"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view="pageBreakPreview" zoomScale="75" zoomScaleNormal="75" zoomScaleSheetLayoutView="75" workbookViewId="0">
      <selection activeCell="A3" sqref="A3:C3"/>
    </sheetView>
  </sheetViews>
  <sheetFormatPr baseColWidth="10" defaultColWidth="9" defaultRowHeight="13"/>
  <cols>
    <col min="1" max="1" width="10.5" style="7" customWidth="1"/>
    <col min="2" max="2" width="13" style="7" customWidth="1"/>
    <col min="3" max="3" width="16.83203125" style="7" customWidth="1"/>
    <col min="4" max="5" width="23.5" style="7" customWidth="1"/>
    <col min="6" max="7" width="14.6640625" style="7" customWidth="1"/>
    <col min="8" max="8" width="3.33203125" style="7" customWidth="1"/>
    <col min="9" max="16384" width="9" style="7"/>
  </cols>
  <sheetData>
    <row r="1" spans="1:9" ht="153.75" customHeight="1">
      <c r="A1" s="1031"/>
      <c r="B1" s="1027"/>
      <c r="C1" s="1027"/>
      <c r="D1" s="1036" t="s">
        <v>0</v>
      </c>
      <c r="E1" s="1036"/>
      <c r="F1" s="1036"/>
      <c r="G1" s="1036"/>
      <c r="H1" s="620"/>
    </row>
    <row r="2" spans="1:9">
      <c r="A2" s="98"/>
      <c r="B2" s="98"/>
      <c r="I2" s="99"/>
    </row>
    <row r="3" spans="1:9" ht="39.75" customHeight="1">
      <c r="A3" s="1033" t="s">
        <v>1</v>
      </c>
      <c r="B3" s="1034"/>
      <c r="C3" s="1034"/>
      <c r="D3" s="1037" t="str">
        <f>'1 Basic Info'!C7</f>
        <v>Bancroft Minden Forest</v>
      </c>
      <c r="E3" s="1037"/>
      <c r="F3" s="1026"/>
      <c r="G3" s="1026"/>
      <c r="H3" s="5"/>
      <c r="I3" s="6"/>
    </row>
    <row r="4" spans="1:9" ht="18">
      <c r="A4" s="1032" t="s">
        <v>2</v>
      </c>
      <c r="B4" s="1024"/>
      <c r="C4" s="1024"/>
      <c r="D4" s="1025" t="s">
        <v>2341</v>
      </c>
      <c r="E4" s="1025"/>
      <c r="F4" s="1026"/>
      <c r="G4" s="1026"/>
      <c r="H4" s="5"/>
      <c r="I4" s="6"/>
    </row>
    <row r="5" spans="1:9" ht="18">
      <c r="A5" s="618" t="s">
        <v>3</v>
      </c>
      <c r="B5" s="531"/>
      <c r="C5" s="532"/>
      <c r="D5" s="1025" t="s">
        <v>2342</v>
      </c>
      <c r="E5" s="1025"/>
      <c r="F5" s="1025"/>
      <c r="G5" s="1025"/>
      <c r="H5" s="5"/>
      <c r="I5" s="6"/>
    </row>
    <row r="6" spans="1:9" ht="18" customHeight="1">
      <c r="A6" s="1023" t="s">
        <v>4</v>
      </c>
      <c r="B6" s="1024"/>
      <c r="C6" s="1024"/>
      <c r="D6" s="1025" t="s">
        <v>2343</v>
      </c>
      <c r="E6" s="1025"/>
      <c r="F6" s="1026"/>
      <c r="G6" s="1026"/>
      <c r="H6" s="5"/>
      <c r="I6" s="6"/>
    </row>
    <row r="7" spans="1:9" ht="18" customHeight="1">
      <c r="A7" s="618" t="s">
        <v>5</v>
      </c>
      <c r="B7" s="532"/>
      <c r="C7" s="532"/>
      <c r="D7" s="1025" t="s">
        <v>2344</v>
      </c>
      <c r="E7" s="1025"/>
      <c r="F7" s="1026"/>
      <c r="G7" s="1026"/>
      <c r="H7" s="5"/>
      <c r="I7" s="6"/>
    </row>
    <row r="8" spans="1:9" ht="21">
      <c r="A8" s="618" t="s">
        <v>6</v>
      </c>
      <c r="B8" s="532"/>
      <c r="C8" s="532"/>
      <c r="D8" s="1025" t="s">
        <v>2345</v>
      </c>
      <c r="E8" s="1025"/>
      <c r="F8" s="1025"/>
      <c r="G8" s="1025"/>
      <c r="H8" s="5"/>
      <c r="I8" s="6"/>
    </row>
    <row r="9" spans="1:9" ht="18">
      <c r="A9" s="618" t="s">
        <v>7</v>
      </c>
      <c r="B9" s="531"/>
      <c r="C9" s="532"/>
      <c r="D9" s="1035">
        <v>43060</v>
      </c>
      <c r="E9" s="1035"/>
      <c r="F9" s="1026"/>
      <c r="G9" s="1026"/>
      <c r="H9" s="5"/>
      <c r="I9" s="6"/>
    </row>
    <row r="10" spans="1:9" ht="18">
      <c r="A10" s="1023" t="s">
        <v>8</v>
      </c>
      <c r="B10" s="1024"/>
      <c r="C10" s="1024"/>
      <c r="D10" s="1035">
        <v>44885</v>
      </c>
      <c r="E10" s="1035"/>
      <c r="F10" s="1026"/>
      <c r="G10" s="1026"/>
      <c r="H10" s="5"/>
      <c r="I10" s="6"/>
    </row>
    <row r="11" spans="1:9" ht="12.75" customHeight="1">
      <c r="A11" s="618"/>
      <c r="B11" s="619"/>
      <c r="C11" s="619"/>
      <c r="D11" s="533"/>
      <c r="E11" s="533"/>
      <c r="F11" s="534"/>
      <c r="G11" s="534"/>
      <c r="H11" s="5"/>
      <c r="I11" s="6"/>
    </row>
    <row r="12" spans="1:9" ht="15" customHeight="1">
      <c r="A12" s="1028" t="s">
        <v>9</v>
      </c>
      <c r="B12" s="1028"/>
      <c r="C12" s="1028"/>
      <c r="D12" s="533"/>
      <c r="E12" s="533"/>
      <c r="F12" s="534"/>
      <c r="G12" s="534"/>
      <c r="H12" s="5"/>
      <c r="I12" s="6"/>
    </row>
    <row r="13" spans="1:9">
      <c r="A13" s="535"/>
      <c r="B13" s="535"/>
      <c r="C13" s="535"/>
      <c r="D13" s="536" t="s">
        <v>10</v>
      </c>
      <c r="E13" s="536"/>
      <c r="F13" s="537"/>
      <c r="G13" s="537"/>
      <c r="H13" s="5"/>
      <c r="I13" s="6"/>
    </row>
    <row r="14" spans="1:9" ht="14.25" customHeight="1">
      <c r="A14" s="538"/>
      <c r="B14" s="619"/>
      <c r="C14" s="621"/>
      <c r="D14" s="536" t="s">
        <v>11</v>
      </c>
      <c r="E14" s="536"/>
      <c r="F14" s="537"/>
      <c r="G14" s="537"/>
      <c r="H14" s="5"/>
      <c r="I14" s="6"/>
    </row>
    <row r="15" spans="1:9" ht="13.5" customHeight="1">
      <c r="A15" s="538"/>
      <c r="B15" s="619"/>
      <c r="C15" s="621"/>
      <c r="D15" s="536" t="s">
        <v>12</v>
      </c>
      <c r="E15" s="536"/>
      <c r="F15" s="537"/>
      <c r="G15" s="537"/>
      <c r="H15" s="5"/>
      <c r="I15" s="6"/>
    </row>
    <row r="16" spans="1:9" ht="14.25" customHeight="1">
      <c r="A16" s="538"/>
      <c r="B16" s="619"/>
      <c r="C16" s="621"/>
      <c r="D16" s="536" t="s">
        <v>13</v>
      </c>
      <c r="E16" s="536"/>
      <c r="F16" s="537"/>
      <c r="G16" s="537"/>
      <c r="H16" s="5"/>
      <c r="I16" s="6"/>
    </row>
    <row r="17" spans="1:9" ht="14.25" customHeight="1">
      <c r="A17" s="538"/>
      <c r="B17" s="619"/>
      <c r="C17" s="621"/>
      <c r="D17" s="536" t="s">
        <v>2327</v>
      </c>
      <c r="E17" s="536"/>
      <c r="F17" s="537"/>
      <c r="G17" s="537"/>
      <c r="H17" s="5"/>
      <c r="I17" s="6"/>
    </row>
    <row r="18" spans="1:9" ht="14.25" customHeight="1">
      <c r="A18" s="538"/>
      <c r="B18" s="619"/>
      <c r="C18" s="621"/>
      <c r="D18" s="536" t="s">
        <v>14</v>
      </c>
      <c r="E18" s="536"/>
      <c r="F18" s="537"/>
      <c r="G18" s="537"/>
      <c r="H18" s="5"/>
      <c r="I18" s="6"/>
    </row>
    <row r="19" spans="1:9" ht="15" customHeight="1">
      <c r="A19" s="538"/>
      <c r="B19" s="619"/>
      <c r="C19" s="621"/>
      <c r="D19" s="536" t="s">
        <v>15</v>
      </c>
      <c r="E19" s="536"/>
      <c r="F19" s="537"/>
      <c r="G19" s="537"/>
      <c r="H19" s="5"/>
      <c r="I19" s="6"/>
    </row>
    <row r="20" spans="1:9" ht="12.75" customHeight="1">
      <c r="A20" s="538"/>
      <c r="B20" s="619"/>
      <c r="C20" s="621"/>
      <c r="D20" s="536" t="s">
        <v>16</v>
      </c>
      <c r="E20" s="536"/>
      <c r="F20" s="537"/>
      <c r="G20" s="537"/>
      <c r="H20" s="5"/>
      <c r="I20" s="6"/>
    </row>
    <row r="21" spans="1:9" ht="14.25" customHeight="1">
      <c r="A21" s="538"/>
      <c r="B21" s="619"/>
      <c r="C21" s="621"/>
      <c r="D21" s="536" t="s">
        <v>17</v>
      </c>
      <c r="E21" s="536"/>
      <c r="F21" s="537"/>
      <c r="G21" s="537"/>
      <c r="H21" s="5"/>
      <c r="I21" s="6"/>
    </row>
    <row r="22" spans="1:9" ht="15" customHeight="1">
      <c r="A22" s="538"/>
      <c r="B22" s="619"/>
      <c r="C22" s="621" t="s">
        <v>18</v>
      </c>
      <c r="D22" s="536" t="s">
        <v>19</v>
      </c>
      <c r="E22" s="536"/>
      <c r="F22" s="537"/>
      <c r="G22" s="537"/>
      <c r="H22" s="5"/>
      <c r="I22" s="6"/>
    </row>
    <row r="23" spans="1:9" ht="15" customHeight="1">
      <c r="A23" s="538"/>
      <c r="B23" s="658"/>
      <c r="C23" s="660"/>
      <c r="D23" s="536" t="s">
        <v>2328</v>
      </c>
      <c r="E23" s="536"/>
      <c r="F23" s="537"/>
      <c r="G23" s="537"/>
      <c r="H23" s="5"/>
      <c r="I23" s="6"/>
    </row>
    <row r="24" spans="1:9" ht="15" customHeight="1">
      <c r="A24" s="538"/>
      <c r="B24" s="619"/>
      <c r="C24" s="621"/>
      <c r="D24" s="536" t="s">
        <v>20</v>
      </c>
      <c r="E24" s="536"/>
      <c r="F24" s="537"/>
      <c r="G24" s="537"/>
      <c r="H24" s="5"/>
      <c r="I24" s="6"/>
    </row>
    <row r="25" spans="1:9" ht="15" customHeight="1">
      <c r="A25" s="538"/>
      <c r="B25" s="619"/>
      <c r="C25" s="621"/>
      <c r="D25" s="536" t="s">
        <v>21</v>
      </c>
      <c r="E25" s="536"/>
      <c r="F25" s="537"/>
      <c r="G25" s="537"/>
      <c r="H25" s="5"/>
      <c r="I25" s="6"/>
    </row>
    <row r="26" spans="1:9" ht="14.25" customHeight="1">
      <c r="A26" s="538"/>
      <c r="B26" s="619"/>
      <c r="C26" s="621"/>
      <c r="D26" s="536" t="s">
        <v>22</v>
      </c>
      <c r="E26" s="536"/>
      <c r="F26" s="537"/>
      <c r="G26" s="537"/>
      <c r="H26" s="5"/>
      <c r="I26" s="6"/>
    </row>
    <row r="27" spans="1:9" ht="13.5" customHeight="1">
      <c r="A27" s="538"/>
      <c r="B27" s="619"/>
      <c r="C27" s="621"/>
      <c r="D27" s="536" t="s">
        <v>23</v>
      </c>
      <c r="E27" s="536"/>
      <c r="F27" s="537"/>
      <c r="G27" s="537"/>
      <c r="H27" s="5"/>
      <c r="I27" s="6"/>
    </row>
    <row r="28" spans="1:9" ht="13.5" customHeight="1">
      <c r="A28" s="538"/>
      <c r="B28" s="619"/>
      <c r="C28" s="621"/>
      <c r="D28" s="536" t="s">
        <v>24</v>
      </c>
      <c r="E28" s="536"/>
      <c r="F28" s="537"/>
      <c r="G28" s="537"/>
      <c r="H28" s="5"/>
      <c r="I28" s="6"/>
    </row>
    <row r="29" spans="1:9" ht="12.75" customHeight="1">
      <c r="A29" s="538"/>
      <c r="B29" s="619"/>
      <c r="C29" s="621"/>
      <c r="D29" s="536" t="s">
        <v>25</v>
      </c>
      <c r="E29" s="536"/>
      <c r="F29" s="537"/>
      <c r="G29" s="537"/>
      <c r="H29" s="5"/>
      <c r="I29" s="6"/>
    </row>
    <row r="30" spans="1:9" ht="13.5" hidden="1" customHeight="1">
      <c r="A30" s="538"/>
      <c r="B30" s="619"/>
      <c r="C30" s="621"/>
      <c r="D30" s="536" t="s">
        <v>26</v>
      </c>
      <c r="E30" s="536"/>
      <c r="F30" s="537"/>
      <c r="G30" s="537"/>
      <c r="H30" s="5"/>
      <c r="I30" s="6"/>
    </row>
    <row r="31" spans="1:9" ht="13.5" hidden="1" customHeight="1">
      <c r="A31" s="618"/>
      <c r="B31" s="619"/>
      <c r="C31" s="619"/>
      <c r="D31" s="536" t="s">
        <v>27</v>
      </c>
      <c r="E31" s="536"/>
      <c r="F31" s="537"/>
      <c r="G31" s="537"/>
      <c r="H31" s="5"/>
      <c r="I31" s="6"/>
    </row>
    <row r="32" spans="1:9" ht="14.25" hidden="1" customHeight="1">
      <c r="A32" s="618"/>
      <c r="B32" s="619"/>
      <c r="C32" s="619"/>
      <c r="D32" s="537" t="s">
        <v>28</v>
      </c>
      <c r="E32" s="537"/>
      <c r="F32" s="537"/>
      <c r="G32" s="537"/>
      <c r="H32" s="5"/>
      <c r="I32" s="6"/>
    </row>
    <row r="33" spans="1:9" ht="18" hidden="1">
      <c r="A33" s="618"/>
      <c r="B33" s="619"/>
      <c r="C33" s="619"/>
      <c r="D33" s="532" t="s">
        <v>29</v>
      </c>
      <c r="E33" s="532"/>
      <c r="F33" s="532"/>
      <c r="G33" s="532"/>
      <c r="H33" s="5"/>
      <c r="I33" s="6"/>
    </row>
    <row r="34" spans="1:9" ht="14.25" customHeight="1">
      <c r="A34" s="618"/>
      <c r="B34" s="619"/>
      <c r="C34" s="619"/>
      <c r="D34" s="537" t="s">
        <v>30</v>
      </c>
      <c r="E34" s="537"/>
      <c r="F34" s="537"/>
      <c r="G34" s="537"/>
      <c r="H34" s="5"/>
      <c r="I34" s="6"/>
    </row>
    <row r="35" spans="1:9" ht="15" customHeight="1">
      <c r="A35" s="618"/>
      <c r="B35" s="619"/>
      <c r="C35" s="619"/>
      <c r="D35" s="537" t="s">
        <v>31</v>
      </c>
      <c r="E35" s="537"/>
      <c r="F35" s="537"/>
      <c r="G35" s="537"/>
      <c r="H35" s="5"/>
      <c r="I35" s="6"/>
    </row>
    <row r="36" spans="1:9" ht="14.25" customHeight="1">
      <c r="A36" s="618"/>
      <c r="B36" s="619"/>
      <c r="C36" s="619"/>
      <c r="D36" s="537" t="s">
        <v>32</v>
      </c>
      <c r="E36" s="537"/>
      <c r="F36" s="537"/>
      <c r="G36" s="537"/>
      <c r="H36" s="5"/>
      <c r="I36" s="6"/>
    </row>
    <row r="37" spans="1:9" ht="14.25" hidden="1" customHeight="1">
      <c r="A37" s="618"/>
      <c r="B37" s="619"/>
      <c r="C37" s="619"/>
      <c r="D37" s="537" t="s">
        <v>33</v>
      </c>
      <c r="E37" s="537"/>
      <c r="F37" s="537"/>
      <c r="G37" s="537"/>
      <c r="H37" s="5"/>
      <c r="I37" s="6"/>
    </row>
    <row r="38" spans="1:9" ht="15.75" customHeight="1">
      <c r="A38" s="618"/>
      <c r="B38" s="619"/>
      <c r="C38" s="619"/>
      <c r="D38" s="537" t="s">
        <v>34</v>
      </c>
      <c r="E38" s="537"/>
      <c r="F38" s="537"/>
      <c r="G38" s="537"/>
      <c r="H38" s="5"/>
      <c r="I38" s="6"/>
    </row>
    <row r="39" spans="1:9" ht="14.25" customHeight="1">
      <c r="A39" s="618"/>
      <c r="B39" s="619"/>
      <c r="C39" s="619"/>
      <c r="D39" s="537" t="s">
        <v>35</v>
      </c>
      <c r="E39" s="537"/>
      <c r="F39" s="537"/>
      <c r="G39" s="537"/>
      <c r="H39" s="5"/>
      <c r="I39" s="6"/>
    </row>
    <row r="40" spans="1:9" ht="15" hidden="1" customHeight="1">
      <c r="A40" s="618"/>
      <c r="B40" s="619"/>
      <c r="C40" s="619"/>
      <c r="D40" s="537" t="s">
        <v>36</v>
      </c>
      <c r="E40" s="537"/>
      <c r="F40" s="537"/>
      <c r="G40" s="537"/>
      <c r="H40" s="5"/>
      <c r="I40" s="6"/>
    </row>
    <row r="41" spans="1:9" ht="15" hidden="1" customHeight="1">
      <c r="A41" s="618"/>
      <c r="B41" s="619"/>
      <c r="C41" s="619"/>
      <c r="D41" s="537" t="s">
        <v>37</v>
      </c>
      <c r="E41" s="537"/>
      <c r="F41" s="537"/>
      <c r="G41" s="537"/>
      <c r="H41" s="5"/>
      <c r="I41" s="6"/>
    </row>
    <row r="42" spans="1:9" ht="15" hidden="1" customHeight="1">
      <c r="A42" s="618"/>
      <c r="B42" s="619"/>
      <c r="C42" s="619"/>
      <c r="D42" s="537" t="s">
        <v>38</v>
      </c>
      <c r="E42" s="537"/>
      <c r="F42" s="537"/>
      <c r="G42" s="537"/>
      <c r="H42" s="5"/>
      <c r="I42" s="6"/>
    </row>
    <row r="43" spans="1:9" ht="15" customHeight="1">
      <c r="A43" s="618"/>
      <c r="B43" s="619"/>
      <c r="C43" s="619"/>
      <c r="D43" s="537" t="s">
        <v>39</v>
      </c>
      <c r="E43" s="537"/>
      <c r="F43" s="537"/>
      <c r="G43" s="537"/>
      <c r="H43" s="5"/>
      <c r="I43" s="6"/>
    </row>
    <row r="44" spans="1:9" ht="18">
      <c r="A44" s="532"/>
      <c r="B44" s="531"/>
      <c r="C44" s="532"/>
      <c r="D44" s="532"/>
      <c r="E44" s="532"/>
      <c r="F44" s="532"/>
      <c r="G44" s="532"/>
      <c r="H44" s="318"/>
    </row>
    <row r="45" spans="1:9" ht="45">
      <c r="A45" s="539"/>
      <c r="B45" s="540" t="s">
        <v>40</v>
      </c>
      <c r="C45" s="540" t="s">
        <v>41</v>
      </c>
      <c r="D45" s="540" t="s">
        <v>42</v>
      </c>
      <c r="E45" s="540" t="s">
        <v>43</v>
      </c>
      <c r="F45" s="541" t="s">
        <v>44</v>
      </c>
      <c r="G45" s="542" t="s">
        <v>45</v>
      </c>
      <c r="H45" s="100"/>
    </row>
    <row r="46" spans="1:9" ht="32">
      <c r="A46" s="670" t="s">
        <v>1069</v>
      </c>
      <c r="B46" s="671" t="s">
        <v>2329</v>
      </c>
      <c r="C46" s="672" t="s">
        <v>2330</v>
      </c>
      <c r="D46" s="672" t="s">
        <v>2331</v>
      </c>
      <c r="E46" s="672">
        <v>43053</v>
      </c>
      <c r="F46" s="672" t="s">
        <v>2332</v>
      </c>
      <c r="G46" s="672">
        <v>43054</v>
      </c>
      <c r="H46" s="101"/>
    </row>
    <row r="47" spans="1:9" ht="30">
      <c r="A47" s="670" t="s">
        <v>47</v>
      </c>
      <c r="B47" s="672" t="s">
        <v>2333</v>
      </c>
      <c r="C47" s="672" t="s">
        <v>2330</v>
      </c>
      <c r="D47" s="672" t="s">
        <v>2331</v>
      </c>
      <c r="E47" s="672">
        <v>43422</v>
      </c>
      <c r="F47" s="672" t="s">
        <v>2332</v>
      </c>
      <c r="G47" s="672" t="s">
        <v>2334</v>
      </c>
      <c r="H47" s="101"/>
    </row>
    <row r="48" spans="1:9" ht="30">
      <c r="A48" s="670" t="s">
        <v>48</v>
      </c>
      <c r="B48" s="672" t="s">
        <v>2335</v>
      </c>
      <c r="C48" s="672" t="s">
        <v>2330</v>
      </c>
      <c r="D48" s="672" t="s">
        <v>2336</v>
      </c>
      <c r="E48" s="672">
        <v>43730</v>
      </c>
      <c r="F48" s="672" t="s">
        <v>2337</v>
      </c>
      <c r="G48" s="673">
        <v>43745</v>
      </c>
      <c r="H48" s="101"/>
    </row>
    <row r="49" spans="1:8" ht="30">
      <c r="A49" s="670" t="s">
        <v>2338</v>
      </c>
      <c r="B49" s="674" t="s">
        <v>2339</v>
      </c>
      <c r="C49" s="674" t="s">
        <v>2330</v>
      </c>
      <c r="D49" s="674" t="s">
        <v>2340</v>
      </c>
      <c r="E49" s="674">
        <v>44118</v>
      </c>
      <c r="F49" s="674" t="s">
        <v>2332</v>
      </c>
      <c r="G49" s="674">
        <v>44140</v>
      </c>
      <c r="H49" s="101"/>
    </row>
    <row r="50" spans="1:8" ht="30">
      <c r="A50" s="539" t="s">
        <v>50</v>
      </c>
      <c r="B50" s="543" t="s">
        <v>4437</v>
      </c>
      <c r="C50" s="543" t="s">
        <v>2330</v>
      </c>
      <c r="D50" s="674" t="s">
        <v>2340</v>
      </c>
      <c r="E50" s="543">
        <v>44548</v>
      </c>
      <c r="F50" s="674" t="s">
        <v>2332</v>
      </c>
      <c r="G50" s="543">
        <v>44573</v>
      </c>
      <c r="H50" s="101"/>
    </row>
    <row r="51" spans="1:8" ht="18">
      <c r="A51" s="532"/>
      <c r="B51" s="531"/>
      <c r="C51" s="532"/>
      <c r="D51" s="532"/>
      <c r="E51" s="532"/>
      <c r="F51" s="532"/>
      <c r="G51" s="532"/>
    </row>
    <row r="52" spans="1:8" ht="14">
      <c r="A52" s="1029" t="s">
        <v>51</v>
      </c>
      <c r="B52" s="1030"/>
      <c r="C52" s="1030"/>
      <c r="D52" s="1030"/>
      <c r="E52" s="1030"/>
      <c r="F52" s="1030"/>
      <c r="G52" s="1030"/>
      <c r="H52" s="622"/>
    </row>
    <row r="53" spans="1:8" ht="14">
      <c r="A53" s="622"/>
      <c r="B53" s="622"/>
      <c r="C53" s="8"/>
      <c r="D53" s="8"/>
      <c r="E53" s="8"/>
      <c r="F53" s="8"/>
      <c r="G53" s="8"/>
    </row>
    <row r="54" spans="1:8" ht="14">
      <c r="A54" s="1029" t="s">
        <v>52</v>
      </c>
      <c r="B54" s="1030"/>
      <c r="C54" s="1030"/>
      <c r="D54" s="1030"/>
      <c r="E54" s="1030"/>
      <c r="F54" s="1030"/>
      <c r="G54" s="1030"/>
      <c r="H54" s="622"/>
    </row>
    <row r="55" spans="1:8" ht="14">
      <c r="A55" s="1029" t="s">
        <v>53</v>
      </c>
      <c r="B55" s="1030"/>
      <c r="C55" s="1030"/>
      <c r="D55" s="1030"/>
      <c r="E55" s="1030"/>
      <c r="F55" s="1030"/>
      <c r="G55" s="1030"/>
      <c r="H55" s="622"/>
    </row>
    <row r="56" spans="1:8" ht="14">
      <c r="A56" s="1029" t="s">
        <v>54</v>
      </c>
      <c r="B56" s="1030"/>
      <c r="C56" s="1030"/>
      <c r="D56" s="1030"/>
      <c r="E56" s="1030"/>
      <c r="F56" s="1030"/>
      <c r="G56" s="1030"/>
      <c r="H56" s="622"/>
    </row>
    <row r="57" spans="1:8" ht="14">
      <c r="A57" s="9"/>
      <c r="B57" s="9"/>
    </row>
    <row r="58" spans="1:8" ht="14">
      <c r="A58" s="1021" t="s">
        <v>55</v>
      </c>
      <c r="B58" s="1027"/>
      <c r="C58" s="1027"/>
      <c r="D58" s="1027"/>
      <c r="E58" s="1027"/>
      <c r="F58" s="1027"/>
      <c r="G58" s="1027"/>
      <c r="H58" s="620"/>
    </row>
    <row r="59" spans="1:8" ht="14">
      <c r="A59" s="1021" t="s">
        <v>56</v>
      </c>
      <c r="B59" s="1027"/>
      <c r="C59" s="1027"/>
      <c r="D59" s="1027"/>
      <c r="E59" s="1027"/>
      <c r="F59" s="1027"/>
      <c r="G59" s="1027"/>
      <c r="H59" s="620"/>
    </row>
    <row r="60" spans="1:8">
      <c r="D60" s="1021" t="s">
        <v>57</v>
      </c>
      <c r="E60" s="1022"/>
    </row>
    <row r="61" spans="1:8">
      <c r="A61" s="7" t="s">
        <v>2326</v>
      </c>
    </row>
  </sheetData>
  <sheetProtection algorithmName="SHA-512" hashValue="6OaR95woeXJRQ0PZIZPWNuY74Lx6UwkikcAf0LN0O1JA2kRXOhK4J+3jU3uZ8rMZJSRAUgoVu41Yua66fRl6Uw==" saltValue="cON/dwzJXnTmmZweqB038w==" spinCount="100000" sheet="1" objects="1" scenarios="1" formatCells="0" formatColumns="0" formatRows="0" insertColumns="0" insertRows="0" insertHyperlinks="0" deleteColumns="0" deleteRows="0" selectLockedCells="1"/>
  <mergeCells count="22">
    <mergeCell ref="A1:C1"/>
    <mergeCell ref="A4:C4"/>
    <mergeCell ref="A3:C3"/>
    <mergeCell ref="D10:G10"/>
    <mergeCell ref="D9:G9"/>
    <mergeCell ref="D1:G1"/>
    <mergeCell ref="D3:G3"/>
    <mergeCell ref="D4:G4"/>
    <mergeCell ref="D60:E60"/>
    <mergeCell ref="A10:C10"/>
    <mergeCell ref="D7:G7"/>
    <mergeCell ref="A59:G59"/>
    <mergeCell ref="D5:G5"/>
    <mergeCell ref="A12:C12"/>
    <mergeCell ref="A6:C6"/>
    <mergeCell ref="A54:G54"/>
    <mergeCell ref="A55:G55"/>
    <mergeCell ref="A58:G58"/>
    <mergeCell ref="A56:G56"/>
    <mergeCell ref="D8:G8"/>
    <mergeCell ref="D6:G6"/>
    <mergeCell ref="A52:G52"/>
  </mergeCells>
  <phoneticPr fontId="7" type="noConversion"/>
  <pageMargins left="0.75" right="0.75" top="1" bottom="1" header="0.5" footer="0.5"/>
  <pageSetup paperSize="9" scale="65"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91"/>
  <sheetViews>
    <sheetView view="pageBreakPreview" zoomScaleNormal="100" workbookViewId="0"/>
  </sheetViews>
  <sheetFormatPr baseColWidth="10" defaultColWidth="9" defaultRowHeight="14"/>
  <cols>
    <col min="1" max="1" width="7.1640625" style="742" customWidth="1"/>
    <col min="2" max="2" width="80.5" style="12" customWidth="1"/>
    <col min="3" max="3" width="1.5" style="12" customWidth="1"/>
    <col min="4" max="16384" width="9" style="408"/>
  </cols>
  <sheetData>
    <row r="1" spans="1:4" ht="15">
      <c r="A1" s="137">
        <v>8</v>
      </c>
      <c r="B1" s="146" t="s">
        <v>2555</v>
      </c>
      <c r="C1" s="33"/>
    </row>
    <row r="2" spans="1:4" ht="15">
      <c r="A2" s="138">
        <v>8.1</v>
      </c>
      <c r="B2" s="147" t="s">
        <v>421</v>
      </c>
      <c r="C2" s="33"/>
    </row>
    <row r="3" spans="1:4" ht="15">
      <c r="A3" s="138"/>
      <c r="B3" s="693" t="s">
        <v>2556</v>
      </c>
      <c r="C3" s="663"/>
    </row>
    <row r="4" spans="1:4">
      <c r="A4" s="138"/>
      <c r="B4" s="103"/>
      <c r="C4" s="663"/>
    </row>
    <row r="5" spans="1:4" ht="15">
      <c r="A5" s="406"/>
      <c r="B5" s="695" t="s">
        <v>255</v>
      </c>
      <c r="C5" s="663"/>
      <c r="D5" s="12"/>
    </row>
    <row r="6" spans="1:4" ht="15">
      <c r="A6" s="406"/>
      <c r="B6" s="103" t="s">
        <v>2557</v>
      </c>
      <c r="C6" s="663"/>
      <c r="D6" s="12"/>
    </row>
    <row r="7" spans="1:4" ht="15">
      <c r="A7" s="406"/>
      <c r="B7" s="103" t="s">
        <v>2558</v>
      </c>
      <c r="C7" s="663"/>
      <c r="D7" s="12"/>
    </row>
    <row r="8" spans="1:4" ht="15">
      <c r="A8" s="406"/>
      <c r="B8" s="103" t="s">
        <v>2559</v>
      </c>
      <c r="C8" s="663"/>
      <c r="D8" s="12"/>
    </row>
    <row r="9" spans="1:4" ht="15">
      <c r="A9" s="406"/>
      <c r="B9" s="103" t="s">
        <v>2560</v>
      </c>
      <c r="C9" s="663"/>
      <c r="D9" s="12"/>
    </row>
    <row r="10" spans="1:4" ht="15">
      <c r="A10" s="406"/>
      <c r="B10" s="103" t="s">
        <v>2561</v>
      </c>
      <c r="C10" s="663"/>
      <c r="D10" s="12"/>
    </row>
    <row r="11" spans="1:4">
      <c r="A11" s="138"/>
      <c r="B11" s="731"/>
      <c r="C11" s="663"/>
    </row>
    <row r="12" spans="1:4" ht="15">
      <c r="A12" s="138">
        <v>8.1999999999999993</v>
      </c>
      <c r="B12" s="148" t="s">
        <v>422</v>
      </c>
      <c r="C12" s="33"/>
      <c r="D12" s="28"/>
    </row>
    <row r="13" spans="1:4" ht="36" customHeight="1">
      <c r="A13" s="138"/>
      <c r="B13" s="103" t="s">
        <v>2562</v>
      </c>
      <c r="C13" s="663"/>
      <c r="D13" s="28"/>
    </row>
    <row r="14" spans="1:4" ht="18" customHeight="1">
      <c r="A14" s="138"/>
      <c r="B14" s="696"/>
      <c r="C14" s="663"/>
      <c r="D14" s="28"/>
    </row>
    <row r="15" spans="1:4" ht="15">
      <c r="A15" s="410"/>
      <c r="B15" s="729" t="s">
        <v>257</v>
      </c>
      <c r="C15" s="663"/>
      <c r="D15" s="12"/>
    </row>
    <row r="16" spans="1:4" ht="30">
      <c r="A16" s="410"/>
      <c r="B16" s="728" t="s">
        <v>2563</v>
      </c>
      <c r="C16" s="663"/>
      <c r="D16" s="12"/>
    </row>
    <row r="17" spans="1:3">
      <c r="A17" s="138"/>
      <c r="B17" s="731"/>
      <c r="C17" s="663"/>
    </row>
    <row r="18" spans="1:3" ht="15">
      <c r="A18" s="138">
        <v>8.3000000000000007</v>
      </c>
      <c r="B18" s="148" t="s">
        <v>423</v>
      </c>
      <c r="C18" s="33"/>
    </row>
    <row r="19" spans="1:3" ht="15">
      <c r="A19" s="138"/>
      <c r="B19" s="733" t="s">
        <v>260</v>
      </c>
      <c r="C19" s="33"/>
    </row>
    <row r="20" spans="1:3" ht="45">
      <c r="A20" s="138"/>
      <c r="B20" s="728" t="s">
        <v>2564</v>
      </c>
      <c r="C20" s="663"/>
    </row>
    <row r="21" spans="1:3" ht="15">
      <c r="A21" s="138"/>
      <c r="B21" s="728" t="s">
        <v>424</v>
      </c>
      <c r="C21" s="663"/>
    </row>
    <row r="22" spans="1:3">
      <c r="A22" s="138"/>
      <c r="B22" s="728"/>
      <c r="C22" s="663"/>
    </row>
    <row r="23" spans="1:3" ht="15">
      <c r="A23" s="138" t="s">
        <v>466</v>
      </c>
      <c r="B23" s="729" t="s">
        <v>262</v>
      </c>
      <c r="C23" s="33"/>
    </row>
    <row r="24" spans="1:3" ht="15">
      <c r="A24" s="138"/>
      <c r="B24" s="728" t="s">
        <v>2330</v>
      </c>
      <c r="C24" s="663"/>
    </row>
    <row r="25" spans="1:3">
      <c r="A25" s="138"/>
      <c r="B25" s="731"/>
      <c r="C25" s="663"/>
    </row>
    <row r="26" spans="1:3" ht="15">
      <c r="A26" s="138">
        <v>8.4</v>
      </c>
      <c r="B26" s="148" t="s">
        <v>426</v>
      </c>
      <c r="C26" s="33"/>
    </row>
    <row r="27" spans="1:3" ht="60">
      <c r="A27" s="138"/>
      <c r="B27" s="732" t="s">
        <v>2565</v>
      </c>
      <c r="C27" s="698"/>
    </row>
    <row r="28" spans="1:3">
      <c r="A28" s="138"/>
      <c r="B28" s="734"/>
      <c r="C28" s="698"/>
    </row>
    <row r="29" spans="1:3" ht="15">
      <c r="A29" s="138" t="s">
        <v>467</v>
      </c>
      <c r="B29" s="735" t="s">
        <v>428</v>
      </c>
      <c r="C29" s="662"/>
    </row>
    <row r="30" spans="1:3" ht="15">
      <c r="A30" s="138"/>
      <c r="B30" s="728" t="s">
        <v>2566</v>
      </c>
      <c r="C30" s="15"/>
    </row>
    <row r="31" spans="1:3" ht="45">
      <c r="A31" s="138"/>
      <c r="B31" s="744" t="s">
        <v>2567</v>
      </c>
      <c r="C31" s="663"/>
    </row>
    <row r="32" spans="1:3" ht="15">
      <c r="A32" s="138">
        <v>8.5</v>
      </c>
      <c r="B32" s="148" t="s">
        <v>429</v>
      </c>
      <c r="C32" s="33"/>
    </row>
    <row r="33" spans="1:3" ht="15">
      <c r="A33" s="138"/>
      <c r="B33" s="693" t="s">
        <v>2568</v>
      </c>
      <c r="C33" s="663"/>
    </row>
    <row r="34" spans="1:3" ht="15">
      <c r="A34" s="138"/>
      <c r="B34" s="728" t="s">
        <v>2569</v>
      </c>
      <c r="C34" s="663"/>
    </row>
    <row r="35" spans="1:3" ht="15">
      <c r="A35" s="138"/>
      <c r="B35" s="728" t="s">
        <v>2570</v>
      </c>
      <c r="C35" s="663"/>
    </row>
    <row r="36" spans="1:3" ht="15">
      <c r="A36" s="138"/>
      <c r="B36" s="728" t="s">
        <v>2571</v>
      </c>
      <c r="C36" s="663"/>
    </row>
    <row r="37" spans="1:3" ht="15">
      <c r="A37" s="138"/>
      <c r="B37" s="728" t="s">
        <v>275</v>
      </c>
      <c r="C37" s="663"/>
    </row>
    <row r="38" spans="1:3">
      <c r="A38" s="138"/>
      <c r="B38" s="728"/>
      <c r="C38" s="663"/>
    </row>
    <row r="39" spans="1:3" ht="15">
      <c r="A39" s="138">
        <v>8.6</v>
      </c>
      <c r="B39" s="148" t="s">
        <v>430</v>
      </c>
      <c r="C39" s="33"/>
    </row>
    <row r="40" spans="1:3" ht="15">
      <c r="A40" s="138"/>
      <c r="B40" s="728" t="s">
        <v>431</v>
      </c>
      <c r="C40" s="663"/>
    </row>
    <row r="41" spans="1:3">
      <c r="A41" s="138"/>
      <c r="B41" s="731"/>
      <c r="C41" s="663"/>
    </row>
    <row r="42" spans="1:3" ht="15">
      <c r="A42" s="138">
        <v>8.6999999999999993</v>
      </c>
      <c r="B42" s="148" t="s">
        <v>268</v>
      </c>
      <c r="C42" s="33"/>
    </row>
    <row r="43" spans="1:3" ht="15">
      <c r="A43" s="138"/>
      <c r="B43" s="146" t="s">
        <v>432</v>
      </c>
      <c r="C43" s="15"/>
    </row>
    <row r="44" spans="1:3" ht="75">
      <c r="A44" s="138"/>
      <c r="B44" s="103" t="s">
        <v>2572</v>
      </c>
      <c r="C44" s="663"/>
    </row>
    <row r="45" spans="1:3">
      <c r="B45" s="737"/>
      <c r="C45" s="15"/>
    </row>
    <row r="46" spans="1:3">
      <c r="B46" s="737"/>
      <c r="C46" s="15"/>
    </row>
    <row r="47" spans="1:3" ht="15">
      <c r="A47" s="140" t="s">
        <v>468</v>
      </c>
      <c r="B47" s="735" t="s">
        <v>434</v>
      </c>
      <c r="C47" s="15"/>
    </row>
    <row r="48" spans="1:3" ht="15">
      <c r="A48" s="139" t="s">
        <v>435</v>
      </c>
      <c r="B48" s="735" t="s">
        <v>436</v>
      </c>
      <c r="C48" s="15"/>
    </row>
    <row r="49" spans="1:3" ht="402.75" customHeight="1">
      <c r="A49" s="139"/>
      <c r="B49" s="728" t="s">
        <v>2573</v>
      </c>
      <c r="C49" s="15"/>
    </row>
    <row r="50" spans="1:3" ht="175.5" customHeight="1">
      <c r="A50" s="139"/>
      <c r="B50" s="728" t="s">
        <v>2574</v>
      </c>
      <c r="C50" s="15"/>
    </row>
    <row r="51" spans="1:3" ht="15">
      <c r="A51" s="139" t="s">
        <v>437</v>
      </c>
      <c r="B51" s="735" t="s">
        <v>438</v>
      </c>
      <c r="C51" s="15"/>
    </row>
    <row r="52" spans="1:3" ht="15">
      <c r="A52" s="139"/>
      <c r="B52" s="728" t="s">
        <v>2575</v>
      </c>
      <c r="C52" s="15"/>
    </row>
    <row r="53" spans="1:3" ht="30">
      <c r="A53" s="139" t="s">
        <v>439</v>
      </c>
      <c r="B53" s="735" t="s">
        <v>440</v>
      </c>
      <c r="C53" s="15"/>
    </row>
    <row r="54" spans="1:3" ht="15">
      <c r="A54" s="139"/>
      <c r="B54" s="728" t="s">
        <v>2576</v>
      </c>
      <c r="C54" s="15"/>
    </row>
    <row r="55" spans="1:3" ht="15">
      <c r="A55" s="139" t="s">
        <v>442</v>
      </c>
      <c r="B55" s="735" t="s">
        <v>443</v>
      </c>
      <c r="C55" s="15"/>
    </row>
    <row r="56" spans="1:3" ht="15">
      <c r="A56" s="139"/>
      <c r="B56" s="728" t="s">
        <v>2577</v>
      </c>
      <c r="C56" s="15"/>
    </row>
    <row r="57" spans="1:3" ht="15">
      <c r="A57" s="139" t="s">
        <v>444</v>
      </c>
      <c r="B57" s="735" t="s">
        <v>445</v>
      </c>
      <c r="C57" s="15"/>
    </row>
    <row r="58" spans="1:3" ht="45">
      <c r="A58" s="139"/>
      <c r="B58" s="728" t="s">
        <v>2578</v>
      </c>
      <c r="C58" s="15"/>
    </row>
    <row r="59" spans="1:3" ht="15">
      <c r="A59" s="141" t="s">
        <v>446</v>
      </c>
      <c r="B59" s="735" t="s">
        <v>447</v>
      </c>
      <c r="C59" s="15"/>
    </row>
    <row r="60" spans="1:3" ht="15">
      <c r="A60" s="139"/>
      <c r="B60" s="738" t="s">
        <v>2579</v>
      </c>
      <c r="C60" s="15"/>
    </row>
    <row r="61" spans="1:3" ht="15">
      <c r="A61" s="139" t="s">
        <v>448</v>
      </c>
      <c r="B61" s="735" t="s">
        <v>449</v>
      </c>
      <c r="C61" s="15"/>
    </row>
    <row r="62" spans="1:3" ht="48.75" customHeight="1">
      <c r="A62" s="139"/>
      <c r="B62" s="736" t="s">
        <v>2580</v>
      </c>
      <c r="C62" s="15"/>
    </row>
    <row r="63" spans="1:3" ht="15">
      <c r="A63" s="139" t="s">
        <v>450</v>
      </c>
      <c r="B63" s="735" t="s">
        <v>451</v>
      </c>
      <c r="C63" s="15"/>
    </row>
    <row r="64" spans="1:3" ht="15">
      <c r="A64" s="139"/>
      <c r="B64" s="728" t="s">
        <v>2527</v>
      </c>
      <c r="C64" s="15"/>
    </row>
    <row r="65" spans="1:4">
      <c r="A65" s="139"/>
      <c r="B65" s="735"/>
      <c r="C65" s="15"/>
    </row>
    <row r="66" spans="1:4">
      <c r="A66" s="140"/>
      <c r="B66" s="737"/>
      <c r="C66" s="33"/>
    </row>
    <row r="67" spans="1:4">
      <c r="A67" s="150"/>
      <c r="B67" s="739"/>
      <c r="C67" s="33"/>
    </row>
    <row r="68" spans="1:4" ht="15">
      <c r="A68" s="138">
        <v>8.8000000000000007</v>
      </c>
      <c r="B68" s="148" t="s">
        <v>452</v>
      </c>
      <c r="C68" s="33"/>
    </row>
    <row r="69" spans="1:4" ht="45">
      <c r="A69" s="138"/>
      <c r="B69" s="693" t="s">
        <v>2581</v>
      </c>
      <c r="C69" s="33"/>
    </row>
    <row r="70" spans="1:4">
      <c r="A70" s="138"/>
      <c r="B70" s="729"/>
      <c r="C70" s="33"/>
    </row>
    <row r="71" spans="1:4">
      <c r="A71" s="138"/>
      <c r="B71" s="316"/>
      <c r="C71" s="15"/>
    </row>
    <row r="72" spans="1:4" ht="15">
      <c r="A72" s="138">
        <v>8.9</v>
      </c>
      <c r="B72" s="148" t="s">
        <v>353</v>
      </c>
      <c r="C72" s="33"/>
    </row>
    <row r="73" spans="1:4" ht="15">
      <c r="A73" s="138"/>
      <c r="B73" s="693" t="s">
        <v>2371</v>
      </c>
      <c r="C73" s="33"/>
    </row>
    <row r="74" spans="1:4">
      <c r="A74" s="138"/>
      <c r="B74" s="729"/>
      <c r="C74" s="15"/>
    </row>
    <row r="75" spans="1:4" ht="15">
      <c r="A75" s="140">
        <v>8.1</v>
      </c>
      <c r="B75" s="148" t="s">
        <v>453</v>
      </c>
      <c r="C75" s="33"/>
    </row>
    <row r="76" spans="1:4" s="32" customFormat="1" ht="45">
      <c r="A76" s="447"/>
      <c r="B76" s="103" t="s">
        <v>2582</v>
      </c>
      <c r="C76" s="15"/>
      <c r="D76" s="30"/>
    </row>
    <row r="77" spans="1:4" ht="15" customHeight="1">
      <c r="A77" s="138"/>
      <c r="B77" s="731"/>
      <c r="C77" s="663"/>
    </row>
    <row r="78" spans="1:4" ht="15">
      <c r="A78" s="140">
        <v>8.11</v>
      </c>
      <c r="B78" s="148" t="s">
        <v>455</v>
      </c>
      <c r="C78" s="33"/>
    </row>
    <row r="79" spans="1:4" ht="30">
      <c r="A79" s="138"/>
      <c r="B79" s="693" t="s">
        <v>456</v>
      </c>
      <c r="C79" s="15"/>
    </row>
    <row r="80" spans="1:4" ht="15">
      <c r="A80" s="138">
        <v>8.1199999999999992</v>
      </c>
      <c r="B80" s="148" t="s">
        <v>457</v>
      </c>
      <c r="C80" s="33"/>
    </row>
    <row r="81" spans="1:3" ht="60">
      <c r="A81" s="138"/>
      <c r="B81" s="693" t="s">
        <v>2583</v>
      </c>
      <c r="C81" s="663"/>
    </row>
    <row r="82" spans="1:3" ht="15">
      <c r="A82" s="138">
        <v>8.1300000000000008</v>
      </c>
      <c r="B82" s="148" t="s">
        <v>459</v>
      </c>
      <c r="C82" s="33"/>
    </row>
    <row r="83" spans="1:3" ht="30">
      <c r="A83" s="138"/>
      <c r="B83" s="693" t="s">
        <v>460</v>
      </c>
      <c r="C83" s="663"/>
    </row>
    <row r="84" spans="1:3">
      <c r="A84" s="138"/>
      <c r="B84" s="731"/>
      <c r="C84" s="33"/>
    </row>
    <row r="85" spans="1:3" ht="15">
      <c r="A85" s="138">
        <v>8.14</v>
      </c>
      <c r="B85" s="148" t="s">
        <v>461</v>
      </c>
      <c r="C85" s="663"/>
    </row>
    <row r="86" spans="1:3" ht="30">
      <c r="A86" s="138"/>
      <c r="B86" s="693" t="s">
        <v>462</v>
      </c>
      <c r="C86" s="663"/>
    </row>
    <row r="87" spans="1:3" ht="15">
      <c r="A87" s="138" t="s">
        <v>280</v>
      </c>
      <c r="B87" s="729" t="s">
        <v>281</v>
      </c>
      <c r="C87" s="663"/>
    </row>
    <row r="88" spans="1:3" ht="60">
      <c r="A88" s="142"/>
      <c r="B88" s="728" t="s">
        <v>2584</v>
      </c>
      <c r="C88" s="663"/>
    </row>
    <row r="89" spans="1:3">
      <c r="A89" s="142"/>
      <c r="B89" s="728"/>
      <c r="C89" s="663"/>
    </row>
    <row r="90" spans="1:3">
      <c r="A90" s="142"/>
      <c r="B90" s="728"/>
      <c r="C90" s="663"/>
    </row>
    <row r="91" spans="1:3">
      <c r="A91" s="143"/>
      <c r="B91" s="731"/>
      <c r="C91" s="663"/>
    </row>
  </sheetData>
  <pageMargins left="0.75" right="0.75" top="1" bottom="1" header="0.5" footer="0.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D84"/>
  <sheetViews>
    <sheetView view="pageBreakPreview" zoomScaleNormal="100" workbookViewId="0">
      <selection activeCell="B2" sqref="B2"/>
    </sheetView>
  </sheetViews>
  <sheetFormatPr baseColWidth="10" defaultColWidth="9" defaultRowHeight="14"/>
  <cols>
    <col min="1" max="1" width="7.1640625" style="144" customWidth="1"/>
    <col min="2" max="2" width="80.5" style="12" customWidth="1"/>
    <col min="3" max="3" width="2" style="12" customWidth="1"/>
    <col min="4" max="16384" width="9" style="1"/>
  </cols>
  <sheetData>
    <row r="1" spans="1:4" ht="15">
      <c r="A1" s="137">
        <v>9</v>
      </c>
      <c r="B1" s="146" t="s">
        <v>4438</v>
      </c>
      <c r="C1" s="982"/>
      <c r="D1" s="408"/>
    </row>
    <row r="2" spans="1:4" ht="15">
      <c r="A2" s="138">
        <v>9.1</v>
      </c>
      <c r="B2" s="147" t="s">
        <v>421</v>
      </c>
      <c r="C2" s="982"/>
      <c r="D2" s="408"/>
    </row>
    <row r="3" spans="1:4" ht="15">
      <c r="A3" s="138"/>
      <c r="B3" s="126" t="s">
        <v>4437</v>
      </c>
      <c r="C3" s="981"/>
      <c r="D3" s="408"/>
    </row>
    <row r="4" spans="1:4" s="407" customFormat="1">
      <c r="A4" s="138"/>
      <c r="B4" s="76"/>
      <c r="C4" s="981"/>
      <c r="D4" s="408"/>
    </row>
    <row r="5" spans="1:4" s="407" customFormat="1" ht="15">
      <c r="A5" s="406"/>
      <c r="B5" s="131" t="s">
        <v>255</v>
      </c>
      <c r="C5" s="981"/>
      <c r="D5" s="12"/>
    </row>
    <row r="6" spans="1:4" s="407" customFormat="1" ht="15">
      <c r="A6" s="406"/>
      <c r="B6" s="76" t="s">
        <v>4519</v>
      </c>
      <c r="C6" s="981"/>
      <c r="D6" s="12"/>
    </row>
    <row r="7" spans="1:4" s="407" customFormat="1" ht="15">
      <c r="A7" s="406"/>
      <c r="B7" s="76" t="s">
        <v>4520</v>
      </c>
      <c r="C7" s="981"/>
      <c r="D7" s="12"/>
    </row>
    <row r="8" spans="1:4" s="407" customFormat="1" ht="15">
      <c r="A8" s="406"/>
      <c r="B8" s="76" t="s">
        <v>4521</v>
      </c>
      <c r="C8" s="981"/>
      <c r="D8" s="12"/>
    </row>
    <row r="9" spans="1:4" s="407" customFormat="1" ht="15">
      <c r="A9" s="406"/>
      <c r="B9" s="76" t="s">
        <v>4522</v>
      </c>
      <c r="C9" s="981"/>
      <c r="D9" s="12"/>
    </row>
    <row r="10" spans="1:4" s="407" customFormat="1" ht="15">
      <c r="A10" s="406"/>
      <c r="B10" s="76" t="s">
        <v>4523</v>
      </c>
      <c r="C10" s="981"/>
      <c r="D10" s="12"/>
    </row>
    <row r="11" spans="1:4" s="408" customFormat="1" ht="15">
      <c r="A11" s="138">
        <v>9.1999999999999993</v>
      </c>
      <c r="B11" s="148" t="s">
        <v>422</v>
      </c>
      <c r="C11" s="982"/>
      <c r="D11" s="28"/>
    </row>
    <row r="12" spans="1:4" s="408" customFormat="1" ht="21" customHeight="1">
      <c r="A12" s="138"/>
      <c r="B12" s="76">
        <v>7</v>
      </c>
      <c r="C12" s="981"/>
      <c r="D12" s="28"/>
    </row>
    <row r="13" spans="1:4" s="408" customFormat="1" ht="15">
      <c r="A13" s="410"/>
      <c r="B13" s="130" t="s">
        <v>257</v>
      </c>
      <c r="C13" s="981"/>
      <c r="D13" s="12"/>
    </row>
    <row r="14" spans="1:4" s="408" customFormat="1" ht="15">
      <c r="A14" s="410"/>
      <c r="B14" s="728" t="s">
        <v>4439</v>
      </c>
      <c r="C14" s="981"/>
      <c r="D14" s="12"/>
    </row>
    <row r="15" spans="1:4" s="408" customFormat="1" ht="15">
      <c r="A15" s="410"/>
      <c r="B15" s="728" t="s">
        <v>4440</v>
      </c>
      <c r="C15" s="981"/>
      <c r="D15" s="12"/>
    </row>
    <row r="16" spans="1:4" s="408" customFormat="1">
      <c r="A16" s="138"/>
      <c r="B16" s="127"/>
      <c r="C16" s="981"/>
    </row>
    <row r="17" spans="1:4" ht="15">
      <c r="A17" s="138">
        <v>9.3000000000000007</v>
      </c>
      <c r="B17" s="148" t="s">
        <v>423</v>
      </c>
      <c r="C17" s="982"/>
      <c r="D17" s="408"/>
    </row>
    <row r="18" spans="1:4" ht="15">
      <c r="A18" s="138"/>
      <c r="B18" s="128" t="s">
        <v>260</v>
      </c>
      <c r="C18" s="982"/>
      <c r="D18" s="408"/>
    </row>
    <row r="19" spans="1:4" ht="45">
      <c r="A19" s="138"/>
      <c r="B19" s="728" t="s">
        <v>4441</v>
      </c>
      <c r="C19" s="981"/>
      <c r="D19" s="408"/>
    </row>
    <row r="20" spans="1:4" ht="27" customHeight="1">
      <c r="A20" s="138"/>
      <c r="B20" s="728" t="s">
        <v>424</v>
      </c>
      <c r="C20" s="981"/>
      <c r="D20" s="408"/>
    </row>
    <row r="21" spans="1:4" ht="15">
      <c r="A21" s="138" t="s">
        <v>469</v>
      </c>
      <c r="B21" s="130" t="s">
        <v>262</v>
      </c>
      <c r="C21" s="982"/>
      <c r="D21" s="408"/>
    </row>
    <row r="22" spans="1:4" ht="15">
      <c r="A22" s="138"/>
      <c r="B22" s="129" t="s">
        <v>2330</v>
      </c>
      <c r="C22" s="981"/>
      <c r="D22" s="408"/>
    </row>
    <row r="23" spans="1:4">
      <c r="A23" s="138"/>
      <c r="B23" s="127"/>
      <c r="C23" s="981"/>
      <c r="D23" s="408"/>
    </row>
    <row r="24" spans="1:4" ht="15">
      <c r="A24" s="138">
        <v>9.4</v>
      </c>
      <c r="B24" s="148" t="s">
        <v>426</v>
      </c>
      <c r="C24" s="982"/>
    </row>
    <row r="25" spans="1:4" ht="60">
      <c r="A25" s="138"/>
      <c r="B25" s="732" t="s">
        <v>4442</v>
      </c>
      <c r="C25" s="980"/>
    </row>
    <row r="26" spans="1:4">
      <c r="A26" s="138"/>
      <c r="B26" s="132"/>
      <c r="C26" s="980"/>
    </row>
    <row r="27" spans="1:4" ht="15">
      <c r="A27" s="138" t="s">
        <v>470</v>
      </c>
      <c r="B27" s="133" t="s">
        <v>428</v>
      </c>
      <c r="C27" s="984"/>
    </row>
    <row r="28" spans="1:4" ht="15">
      <c r="A28" s="138"/>
      <c r="B28" s="129" t="s">
        <v>4677</v>
      </c>
      <c r="C28" s="983"/>
    </row>
    <row r="29" spans="1:4" ht="15">
      <c r="A29" s="138">
        <v>9.5</v>
      </c>
      <c r="B29" s="148" t="s">
        <v>429</v>
      </c>
      <c r="C29" s="982"/>
    </row>
    <row r="30" spans="1:4" ht="15">
      <c r="A30" s="138"/>
      <c r="B30" s="126" t="s">
        <v>4443</v>
      </c>
      <c r="C30" s="981"/>
    </row>
    <row r="31" spans="1:4" ht="15">
      <c r="A31" s="138"/>
      <c r="B31" s="129" t="s">
        <v>4445</v>
      </c>
      <c r="C31" s="981"/>
    </row>
    <row r="32" spans="1:4" ht="15">
      <c r="A32" s="138"/>
      <c r="B32" s="129" t="s">
        <v>4444</v>
      </c>
      <c r="C32" s="981"/>
    </row>
    <row r="33" spans="1:3" ht="15">
      <c r="A33" s="138"/>
      <c r="B33" s="129" t="s">
        <v>4667</v>
      </c>
      <c r="C33" s="981"/>
    </row>
    <row r="34" spans="1:3" ht="15">
      <c r="A34" s="138"/>
      <c r="B34" s="129" t="s">
        <v>275</v>
      </c>
      <c r="C34" s="981"/>
    </row>
    <row r="35" spans="1:3">
      <c r="A35" s="138"/>
      <c r="B35" s="129"/>
      <c r="C35" s="981"/>
    </row>
    <row r="36" spans="1:3" ht="15">
      <c r="A36" s="138"/>
      <c r="B36" s="148" t="s">
        <v>430</v>
      </c>
      <c r="C36" s="981"/>
    </row>
    <row r="37" spans="1:3" ht="15">
      <c r="A37" s="138">
        <v>9.6</v>
      </c>
      <c r="B37" s="129" t="s">
        <v>431</v>
      </c>
      <c r="C37" s="982"/>
    </row>
    <row r="38" spans="1:3">
      <c r="A38" s="138"/>
      <c r="B38" s="127"/>
      <c r="C38" s="981"/>
    </row>
    <row r="39" spans="1:3" ht="15">
      <c r="A39" s="138"/>
      <c r="B39" s="148" t="s">
        <v>268</v>
      </c>
      <c r="C39" s="981"/>
    </row>
    <row r="40" spans="1:3" ht="15">
      <c r="A40" s="138">
        <v>9.6999999999999993</v>
      </c>
      <c r="B40" s="146" t="s">
        <v>432</v>
      </c>
      <c r="C40" s="982"/>
    </row>
    <row r="41" spans="1:3" ht="30">
      <c r="A41" s="138"/>
      <c r="B41" s="992" t="s">
        <v>4621</v>
      </c>
      <c r="C41" s="983"/>
    </row>
    <row r="42" spans="1:3" ht="75">
      <c r="A42" s="138"/>
      <c r="B42" s="76" t="s">
        <v>4622</v>
      </c>
      <c r="C42" s="981"/>
    </row>
    <row r="43" spans="1:3" ht="45">
      <c r="A43" s="138"/>
      <c r="B43" s="129" t="s">
        <v>4660</v>
      </c>
      <c r="C43" s="981"/>
    </row>
    <row r="44" spans="1:3">
      <c r="A44" s="138"/>
      <c r="B44" s="134"/>
      <c r="C44" s="983"/>
    </row>
    <row r="45" spans="1:3" ht="15">
      <c r="A45" s="140" t="s">
        <v>471</v>
      </c>
      <c r="B45" s="133" t="s">
        <v>434</v>
      </c>
      <c r="C45" s="983"/>
    </row>
    <row r="46" spans="1:3" ht="15">
      <c r="A46" s="139" t="s">
        <v>435</v>
      </c>
      <c r="B46" s="133" t="s">
        <v>436</v>
      </c>
      <c r="C46" s="983"/>
    </row>
    <row r="47" spans="1:3" ht="15">
      <c r="A47" s="139"/>
      <c r="B47" s="129" t="s">
        <v>4509</v>
      </c>
      <c r="C47" s="983"/>
    </row>
    <row r="48" spans="1:3" ht="15">
      <c r="A48" s="139" t="s">
        <v>437</v>
      </c>
      <c r="B48" s="133" t="s">
        <v>438</v>
      </c>
      <c r="C48" s="983"/>
    </row>
    <row r="49" spans="1:3" ht="15">
      <c r="A49" s="139"/>
      <c r="B49" s="129" t="s">
        <v>2371</v>
      </c>
      <c r="C49" s="983"/>
    </row>
    <row r="50" spans="1:3" ht="30">
      <c r="A50" s="139" t="s">
        <v>439</v>
      </c>
      <c r="B50" s="133" t="s">
        <v>440</v>
      </c>
      <c r="C50" s="983"/>
    </row>
    <row r="51" spans="1:3" ht="15">
      <c r="A51" s="139"/>
      <c r="B51" s="129" t="s">
        <v>441</v>
      </c>
      <c r="C51" s="983"/>
    </row>
    <row r="52" spans="1:3" ht="15">
      <c r="A52" s="139" t="s">
        <v>442</v>
      </c>
      <c r="B52" s="133" t="s">
        <v>443</v>
      </c>
      <c r="C52" s="983"/>
    </row>
    <row r="53" spans="1:3" ht="15">
      <c r="A53" s="139"/>
      <c r="B53" s="129" t="s">
        <v>4680</v>
      </c>
      <c r="C53" s="983"/>
    </row>
    <row r="54" spans="1:3" ht="15">
      <c r="A54" s="139" t="s">
        <v>444</v>
      </c>
      <c r="B54" s="133" t="s">
        <v>445</v>
      </c>
      <c r="C54" s="983"/>
    </row>
    <row r="55" spans="1:3" ht="45">
      <c r="A55" s="139"/>
      <c r="B55" s="728" t="s">
        <v>4512</v>
      </c>
      <c r="C55" s="983"/>
    </row>
    <row r="56" spans="1:3" ht="15">
      <c r="A56" s="141" t="s">
        <v>446</v>
      </c>
      <c r="B56" s="133" t="s">
        <v>447</v>
      </c>
      <c r="C56" s="983"/>
    </row>
    <row r="57" spans="1:3" ht="15">
      <c r="A57" s="139"/>
      <c r="B57" s="738" t="s">
        <v>4510</v>
      </c>
      <c r="C57" s="983"/>
    </row>
    <row r="58" spans="1:3" ht="15">
      <c r="A58" s="139" t="s">
        <v>448</v>
      </c>
      <c r="B58" s="133" t="s">
        <v>449</v>
      </c>
      <c r="C58" s="983"/>
    </row>
    <row r="59" spans="1:3" ht="15">
      <c r="A59" s="139"/>
      <c r="B59" s="736" t="s">
        <v>4511</v>
      </c>
      <c r="C59" s="983"/>
    </row>
    <row r="60" spans="1:3" ht="13.5" customHeight="1">
      <c r="A60" s="139" t="s">
        <v>450</v>
      </c>
      <c r="B60" s="133" t="s">
        <v>451</v>
      </c>
      <c r="C60" s="983"/>
    </row>
    <row r="61" spans="1:3" ht="15">
      <c r="A61" s="139"/>
      <c r="B61" s="728" t="s">
        <v>2527</v>
      </c>
      <c r="C61" s="983"/>
    </row>
    <row r="62" spans="1:3" ht="15">
      <c r="A62" s="138">
        <v>9.8000000000000007</v>
      </c>
      <c r="B62" s="148" t="s">
        <v>452</v>
      </c>
      <c r="C62" s="982"/>
    </row>
    <row r="63" spans="1:3" ht="45">
      <c r="A63" s="138"/>
      <c r="B63" s="693" t="s">
        <v>4513</v>
      </c>
      <c r="C63" s="982"/>
    </row>
    <row r="64" spans="1:3" s="312" customFormat="1">
      <c r="A64" s="138"/>
      <c r="B64" s="130"/>
      <c r="C64" s="982"/>
    </row>
    <row r="65" spans="1:4">
      <c r="A65" s="138"/>
      <c r="B65" s="316"/>
      <c r="C65" s="982"/>
    </row>
    <row r="66" spans="1:4" ht="15">
      <c r="A66" s="138">
        <v>9.9</v>
      </c>
      <c r="B66" s="148" t="s">
        <v>353</v>
      </c>
      <c r="C66" s="983"/>
      <c r="D66" s="408"/>
    </row>
    <row r="67" spans="1:4" ht="15">
      <c r="A67" s="138"/>
      <c r="B67" s="126" t="s">
        <v>2371</v>
      </c>
      <c r="C67" s="982"/>
      <c r="D67" s="408"/>
    </row>
    <row r="68" spans="1:4">
      <c r="A68" s="138"/>
      <c r="B68" s="130"/>
      <c r="C68" s="982"/>
      <c r="D68" s="408"/>
    </row>
    <row r="69" spans="1:4" ht="15">
      <c r="A69" s="140">
        <v>9.1</v>
      </c>
      <c r="B69" s="148" t="s">
        <v>453</v>
      </c>
      <c r="C69" s="981"/>
      <c r="D69" s="408"/>
    </row>
    <row r="70" spans="1:4" ht="45">
      <c r="A70" s="138"/>
      <c r="B70" s="103" t="s">
        <v>4446</v>
      </c>
      <c r="C70" s="982"/>
      <c r="D70" s="408"/>
    </row>
    <row r="71" spans="1:4" s="312" customFormat="1" ht="18.75" customHeight="1">
      <c r="A71" s="140">
        <v>9.11</v>
      </c>
      <c r="B71" s="148" t="s">
        <v>455</v>
      </c>
      <c r="C71" s="981"/>
      <c r="D71" s="408"/>
    </row>
    <row r="72" spans="1:4" ht="30">
      <c r="A72" s="138"/>
      <c r="B72" s="693" t="s">
        <v>456</v>
      </c>
      <c r="C72" s="982"/>
      <c r="D72" s="408"/>
    </row>
    <row r="73" spans="1:4" s="312" customFormat="1" ht="20.25" customHeight="1">
      <c r="A73" s="138">
        <v>9.1199999999999992</v>
      </c>
      <c r="B73" s="148" t="s">
        <v>457</v>
      </c>
      <c r="C73" s="981"/>
      <c r="D73" s="408"/>
    </row>
    <row r="74" spans="1:4" ht="60">
      <c r="A74" s="138"/>
      <c r="B74" s="126" t="s">
        <v>4514</v>
      </c>
      <c r="C74" s="981"/>
      <c r="D74" s="408"/>
    </row>
    <row r="75" spans="1:4" ht="15">
      <c r="A75" s="138">
        <v>9.1300000000000008</v>
      </c>
      <c r="B75" s="148" t="s">
        <v>459</v>
      </c>
      <c r="C75" s="981"/>
      <c r="D75" s="408"/>
    </row>
    <row r="76" spans="1:4" ht="30">
      <c r="A76" s="138"/>
      <c r="B76" s="126" t="s">
        <v>460</v>
      </c>
      <c r="C76" s="981"/>
      <c r="D76" s="408"/>
    </row>
    <row r="77" spans="1:4">
      <c r="A77" s="138"/>
      <c r="B77" s="127"/>
      <c r="C77" s="982"/>
    </row>
    <row r="78" spans="1:4" ht="15">
      <c r="A78" s="138">
        <v>9.14</v>
      </c>
      <c r="B78" s="148" t="s">
        <v>461</v>
      </c>
      <c r="C78" s="981"/>
    </row>
    <row r="79" spans="1:4" ht="30">
      <c r="A79" s="138"/>
      <c r="B79" s="126" t="s">
        <v>462</v>
      </c>
      <c r="C79" s="982"/>
    </row>
    <row r="80" spans="1:4" ht="15">
      <c r="A80" s="138"/>
      <c r="B80" s="130" t="s">
        <v>281</v>
      </c>
      <c r="C80" s="981"/>
    </row>
    <row r="81" spans="1:3" ht="60">
      <c r="A81" s="142"/>
      <c r="B81" s="129" t="s">
        <v>4673</v>
      </c>
      <c r="C81" s="981"/>
    </row>
    <row r="82" spans="1:3">
      <c r="A82" s="142"/>
      <c r="B82" s="129"/>
      <c r="C82" s="981"/>
    </row>
    <row r="83" spans="1:3">
      <c r="A83" s="142"/>
      <c r="B83" s="129"/>
      <c r="C83" s="981"/>
    </row>
    <row r="84" spans="1:3">
      <c r="A84" s="143"/>
      <c r="B84" s="127"/>
      <c r="C84" s="981"/>
    </row>
  </sheetData>
  <phoneticPr fontId="7" type="noConversion"/>
  <pageMargins left="0.75" right="0.75" top="1" bottom="1" header="0.5" footer="0.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2219"/>
  <sheetViews>
    <sheetView view="pageBreakPreview" zoomScaleNormal="82" zoomScaleSheetLayoutView="100" workbookViewId="0">
      <pane ySplit="1" topLeftCell="A2" activePane="bottomLeft" state="frozen"/>
      <selection activeCell="E103" sqref="E103"/>
      <selection pane="bottomLeft" activeCell="A2" sqref="A2"/>
    </sheetView>
  </sheetViews>
  <sheetFormatPr baseColWidth="10" defaultColWidth="9" defaultRowHeight="14"/>
  <cols>
    <col min="1" max="1" width="7.6640625" style="40" customWidth="1"/>
    <col min="2" max="2" width="6" style="10" customWidth="1"/>
    <col min="3" max="3" width="98.5" style="663" customWidth="1"/>
    <col min="4" max="4" width="8.5" style="663" customWidth="1"/>
    <col min="5" max="5" width="9" style="663"/>
    <col min="6" max="256" width="9" style="659"/>
    <col min="257" max="257" width="7.6640625" style="659" customWidth="1"/>
    <col min="258" max="258" width="6" style="659" customWidth="1"/>
    <col min="259" max="259" width="98.5" style="659" customWidth="1"/>
    <col min="260" max="260" width="8.5" style="659" customWidth="1"/>
    <col min="261" max="512" width="9" style="659"/>
    <col min="513" max="513" width="7.6640625" style="659" customWidth="1"/>
    <col min="514" max="514" width="6" style="659" customWidth="1"/>
    <col min="515" max="515" width="98.5" style="659" customWidth="1"/>
    <col min="516" max="516" width="8.5" style="659" customWidth="1"/>
    <col min="517" max="768" width="9" style="659"/>
    <col min="769" max="769" width="7.6640625" style="659" customWidth="1"/>
    <col min="770" max="770" width="6" style="659" customWidth="1"/>
    <col min="771" max="771" width="98.5" style="659" customWidth="1"/>
    <col min="772" max="772" width="8.5" style="659" customWidth="1"/>
    <col min="773" max="1024" width="9" style="659"/>
    <col min="1025" max="1025" width="7.6640625" style="659" customWidth="1"/>
    <col min="1026" max="1026" width="6" style="659" customWidth="1"/>
    <col min="1027" max="1027" width="98.5" style="659" customWidth="1"/>
    <col min="1028" max="1028" width="8.5" style="659" customWidth="1"/>
    <col min="1029" max="1280" width="9" style="659"/>
    <col min="1281" max="1281" width="7.6640625" style="659" customWidth="1"/>
    <col min="1282" max="1282" width="6" style="659" customWidth="1"/>
    <col min="1283" max="1283" width="98.5" style="659" customWidth="1"/>
    <col min="1284" max="1284" width="8.5" style="659" customWidth="1"/>
    <col min="1285" max="1536" width="9" style="659"/>
    <col min="1537" max="1537" width="7.6640625" style="659" customWidth="1"/>
    <col min="1538" max="1538" width="6" style="659" customWidth="1"/>
    <col min="1539" max="1539" width="98.5" style="659" customWidth="1"/>
    <col min="1540" max="1540" width="8.5" style="659" customWidth="1"/>
    <col min="1541" max="1792" width="9" style="659"/>
    <col min="1793" max="1793" width="7.6640625" style="659" customWidth="1"/>
    <col min="1794" max="1794" width="6" style="659" customWidth="1"/>
    <col min="1795" max="1795" width="98.5" style="659" customWidth="1"/>
    <col min="1796" max="1796" width="8.5" style="659" customWidth="1"/>
    <col min="1797" max="2048" width="9" style="659"/>
    <col min="2049" max="2049" width="7.6640625" style="659" customWidth="1"/>
    <col min="2050" max="2050" width="6" style="659" customWidth="1"/>
    <col min="2051" max="2051" width="98.5" style="659" customWidth="1"/>
    <col min="2052" max="2052" width="8.5" style="659" customWidth="1"/>
    <col min="2053" max="2304" width="9" style="659"/>
    <col min="2305" max="2305" width="7.6640625" style="659" customWidth="1"/>
    <col min="2306" max="2306" width="6" style="659" customWidth="1"/>
    <col min="2307" max="2307" width="98.5" style="659" customWidth="1"/>
    <col min="2308" max="2308" width="8.5" style="659" customWidth="1"/>
    <col min="2309" max="2560" width="9" style="659"/>
    <col min="2561" max="2561" width="7.6640625" style="659" customWidth="1"/>
    <col min="2562" max="2562" width="6" style="659" customWidth="1"/>
    <col min="2563" max="2563" width="98.5" style="659" customWidth="1"/>
    <col min="2564" max="2564" width="8.5" style="659" customWidth="1"/>
    <col min="2565" max="2816" width="9" style="659"/>
    <col min="2817" max="2817" width="7.6640625" style="659" customWidth="1"/>
    <col min="2818" max="2818" width="6" style="659" customWidth="1"/>
    <col min="2819" max="2819" width="98.5" style="659" customWidth="1"/>
    <col min="2820" max="2820" width="8.5" style="659" customWidth="1"/>
    <col min="2821" max="3072" width="9" style="659"/>
    <col min="3073" max="3073" width="7.6640625" style="659" customWidth="1"/>
    <col min="3074" max="3074" width="6" style="659" customWidth="1"/>
    <col min="3075" max="3075" width="98.5" style="659" customWidth="1"/>
    <col min="3076" max="3076" width="8.5" style="659" customWidth="1"/>
    <col min="3077" max="3328" width="9" style="659"/>
    <col min="3329" max="3329" width="7.6640625" style="659" customWidth="1"/>
    <col min="3330" max="3330" width="6" style="659" customWidth="1"/>
    <col min="3331" max="3331" width="98.5" style="659" customWidth="1"/>
    <col min="3332" max="3332" width="8.5" style="659" customWidth="1"/>
    <col min="3333" max="3584" width="9" style="659"/>
    <col min="3585" max="3585" width="7.6640625" style="659" customWidth="1"/>
    <col min="3586" max="3586" width="6" style="659" customWidth="1"/>
    <col min="3587" max="3587" width="98.5" style="659" customWidth="1"/>
    <col min="3588" max="3588" width="8.5" style="659" customWidth="1"/>
    <col min="3589" max="3840" width="9" style="659"/>
    <col min="3841" max="3841" width="7.6640625" style="659" customWidth="1"/>
    <col min="3842" max="3842" width="6" style="659" customWidth="1"/>
    <col min="3843" max="3843" width="98.5" style="659" customWidth="1"/>
    <col min="3844" max="3844" width="8.5" style="659" customWidth="1"/>
    <col min="3845" max="4096" width="9" style="659"/>
    <col min="4097" max="4097" width="7.6640625" style="659" customWidth="1"/>
    <col min="4098" max="4098" width="6" style="659" customWidth="1"/>
    <col min="4099" max="4099" width="98.5" style="659" customWidth="1"/>
    <col min="4100" max="4100" width="8.5" style="659" customWidth="1"/>
    <col min="4101" max="4352" width="9" style="659"/>
    <col min="4353" max="4353" width="7.6640625" style="659" customWidth="1"/>
    <col min="4354" max="4354" width="6" style="659" customWidth="1"/>
    <col min="4355" max="4355" width="98.5" style="659" customWidth="1"/>
    <col min="4356" max="4356" width="8.5" style="659" customWidth="1"/>
    <col min="4357" max="4608" width="9" style="659"/>
    <col min="4609" max="4609" width="7.6640625" style="659" customWidth="1"/>
    <col min="4610" max="4610" width="6" style="659" customWidth="1"/>
    <col min="4611" max="4611" width="98.5" style="659" customWidth="1"/>
    <col min="4612" max="4612" width="8.5" style="659" customWidth="1"/>
    <col min="4613" max="4864" width="9" style="659"/>
    <col min="4865" max="4865" width="7.6640625" style="659" customWidth="1"/>
    <col min="4866" max="4866" width="6" style="659" customWidth="1"/>
    <col min="4867" max="4867" width="98.5" style="659" customWidth="1"/>
    <col min="4868" max="4868" width="8.5" style="659" customWidth="1"/>
    <col min="4869" max="5120" width="9" style="659"/>
    <col min="5121" max="5121" width="7.6640625" style="659" customWidth="1"/>
    <col min="5122" max="5122" width="6" style="659" customWidth="1"/>
    <col min="5123" max="5123" width="98.5" style="659" customWidth="1"/>
    <col min="5124" max="5124" width="8.5" style="659" customWidth="1"/>
    <col min="5125" max="5376" width="9" style="659"/>
    <col min="5377" max="5377" width="7.6640625" style="659" customWidth="1"/>
    <col min="5378" max="5378" width="6" style="659" customWidth="1"/>
    <col min="5379" max="5379" width="98.5" style="659" customWidth="1"/>
    <col min="5380" max="5380" width="8.5" style="659" customWidth="1"/>
    <col min="5381" max="5632" width="9" style="659"/>
    <col min="5633" max="5633" width="7.6640625" style="659" customWidth="1"/>
    <col min="5634" max="5634" width="6" style="659" customWidth="1"/>
    <col min="5635" max="5635" width="98.5" style="659" customWidth="1"/>
    <col min="5636" max="5636" width="8.5" style="659" customWidth="1"/>
    <col min="5637" max="5888" width="9" style="659"/>
    <col min="5889" max="5889" width="7.6640625" style="659" customWidth="1"/>
    <col min="5890" max="5890" width="6" style="659" customWidth="1"/>
    <col min="5891" max="5891" width="98.5" style="659" customWidth="1"/>
    <col min="5892" max="5892" width="8.5" style="659" customWidth="1"/>
    <col min="5893" max="6144" width="9" style="659"/>
    <col min="6145" max="6145" width="7.6640625" style="659" customWidth="1"/>
    <col min="6146" max="6146" width="6" style="659" customWidth="1"/>
    <col min="6147" max="6147" width="98.5" style="659" customWidth="1"/>
    <col min="6148" max="6148" width="8.5" style="659" customWidth="1"/>
    <col min="6149" max="6400" width="9" style="659"/>
    <col min="6401" max="6401" width="7.6640625" style="659" customWidth="1"/>
    <col min="6402" max="6402" width="6" style="659" customWidth="1"/>
    <col min="6403" max="6403" width="98.5" style="659" customWidth="1"/>
    <col min="6404" max="6404" width="8.5" style="659" customWidth="1"/>
    <col min="6405" max="6656" width="9" style="659"/>
    <col min="6657" max="6657" width="7.6640625" style="659" customWidth="1"/>
    <col min="6658" max="6658" width="6" style="659" customWidth="1"/>
    <col min="6659" max="6659" width="98.5" style="659" customWidth="1"/>
    <col min="6660" max="6660" width="8.5" style="659" customWidth="1"/>
    <col min="6661" max="6912" width="9" style="659"/>
    <col min="6913" max="6913" width="7.6640625" style="659" customWidth="1"/>
    <col min="6914" max="6914" width="6" style="659" customWidth="1"/>
    <col min="6915" max="6915" width="98.5" style="659" customWidth="1"/>
    <col min="6916" max="6916" width="8.5" style="659" customWidth="1"/>
    <col min="6917" max="7168" width="9" style="659"/>
    <col min="7169" max="7169" width="7.6640625" style="659" customWidth="1"/>
    <col min="7170" max="7170" width="6" style="659" customWidth="1"/>
    <col min="7171" max="7171" width="98.5" style="659" customWidth="1"/>
    <col min="7172" max="7172" width="8.5" style="659" customWidth="1"/>
    <col min="7173" max="7424" width="9" style="659"/>
    <col min="7425" max="7425" width="7.6640625" style="659" customWidth="1"/>
    <col min="7426" max="7426" width="6" style="659" customWidth="1"/>
    <col min="7427" max="7427" width="98.5" style="659" customWidth="1"/>
    <col min="7428" max="7428" width="8.5" style="659" customWidth="1"/>
    <col min="7429" max="7680" width="9" style="659"/>
    <col min="7681" max="7681" width="7.6640625" style="659" customWidth="1"/>
    <col min="7682" max="7682" width="6" style="659" customWidth="1"/>
    <col min="7683" max="7683" width="98.5" style="659" customWidth="1"/>
    <col min="7684" max="7684" width="8.5" style="659" customWidth="1"/>
    <col min="7685" max="7936" width="9" style="659"/>
    <col min="7937" max="7937" width="7.6640625" style="659" customWidth="1"/>
    <col min="7938" max="7938" width="6" style="659" customWidth="1"/>
    <col min="7939" max="7939" width="98.5" style="659" customWidth="1"/>
    <col min="7940" max="7940" width="8.5" style="659" customWidth="1"/>
    <col min="7941" max="8192" width="9" style="659"/>
    <col min="8193" max="8193" width="7.6640625" style="659" customWidth="1"/>
    <col min="8194" max="8194" width="6" style="659" customWidth="1"/>
    <col min="8195" max="8195" width="98.5" style="659" customWidth="1"/>
    <col min="8196" max="8196" width="8.5" style="659" customWidth="1"/>
    <col min="8197" max="8448" width="9" style="659"/>
    <col min="8449" max="8449" width="7.6640625" style="659" customWidth="1"/>
    <col min="8450" max="8450" width="6" style="659" customWidth="1"/>
    <col min="8451" max="8451" width="98.5" style="659" customWidth="1"/>
    <col min="8452" max="8452" width="8.5" style="659" customWidth="1"/>
    <col min="8453" max="8704" width="9" style="659"/>
    <col min="8705" max="8705" width="7.6640625" style="659" customWidth="1"/>
    <col min="8706" max="8706" width="6" style="659" customWidth="1"/>
    <col min="8707" max="8707" width="98.5" style="659" customWidth="1"/>
    <col min="8708" max="8708" width="8.5" style="659" customWidth="1"/>
    <col min="8709" max="8960" width="9" style="659"/>
    <col min="8961" max="8961" width="7.6640625" style="659" customWidth="1"/>
    <col min="8962" max="8962" width="6" style="659" customWidth="1"/>
    <col min="8963" max="8963" width="98.5" style="659" customWidth="1"/>
    <col min="8964" max="8964" width="8.5" style="659" customWidth="1"/>
    <col min="8965" max="9216" width="9" style="659"/>
    <col min="9217" max="9217" width="7.6640625" style="659" customWidth="1"/>
    <col min="9218" max="9218" width="6" style="659" customWidth="1"/>
    <col min="9219" max="9219" width="98.5" style="659" customWidth="1"/>
    <col min="9220" max="9220" width="8.5" style="659" customWidth="1"/>
    <col min="9221" max="9472" width="9" style="659"/>
    <col min="9473" max="9473" width="7.6640625" style="659" customWidth="1"/>
    <col min="9474" max="9474" width="6" style="659" customWidth="1"/>
    <col min="9475" max="9475" width="98.5" style="659" customWidth="1"/>
    <col min="9476" max="9476" width="8.5" style="659" customWidth="1"/>
    <col min="9477" max="9728" width="9" style="659"/>
    <col min="9729" max="9729" width="7.6640625" style="659" customWidth="1"/>
    <col min="9730" max="9730" width="6" style="659" customWidth="1"/>
    <col min="9731" max="9731" width="98.5" style="659" customWidth="1"/>
    <col min="9732" max="9732" width="8.5" style="659" customWidth="1"/>
    <col min="9733" max="9984" width="9" style="659"/>
    <col min="9985" max="9985" width="7.6640625" style="659" customWidth="1"/>
    <col min="9986" max="9986" width="6" style="659" customWidth="1"/>
    <col min="9987" max="9987" width="98.5" style="659" customWidth="1"/>
    <col min="9988" max="9988" width="8.5" style="659" customWidth="1"/>
    <col min="9989" max="10240" width="9" style="659"/>
    <col min="10241" max="10241" width="7.6640625" style="659" customWidth="1"/>
    <col min="10242" max="10242" width="6" style="659" customWidth="1"/>
    <col min="10243" max="10243" width="98.5" style="659" customWidth="1"/>
    <col min="10244" max="10244" width="8.5" style="659" customWidth="1"/>
    <col min="10245" max="10496" width="9" style="659"/>
    <col min="10497" max="10497" width="7.6640625" style="659" customWidth="1"/>
    <col min="10498" max="10498" width="6" style="659" customWidth="1"/>
    <col min="10499" max="10499" width="98.5" style="659" customWidth="1"/>
    <col min="10500" max="10500" width="8.5" style="659" customWidth="1"/>
    <col min="10501" max="10752" width="9" style="659"/>
    <col min="10753" max="10753" width="7.6640625" style="659" customWidth="1"/>
    <col min="10754" max="10754" width="6" style="659" customWidth="1"/>
    <col min="10755" max="10755" width="98.5" style="659" customWidth="1"/>
    <col min="10756" max="10756" width="8.5" style="659" customWidth="1"/>
    <col min="10757" max="11008" width="9" style="659"/>
    <col min="11009" max="11009" width="7.6640625" style="659" customWidth="1"/>
    <col min="11010" max="11010" width="6" style="659" customWidth="1"/>
    <col min="11011" max="11011" width="98.5" style="659" customWidth="1"/>
    <col min="11012" max="11012" width="8.5" style="659" customWidth="1"/>
    <col min="11013" max="11264" width="9" style="659"/>
    <col min="11265" max="11265" width="7.6640625" style="659" customWidth="1"/>
    <col min="11266" max="11266" width="6" style="659" customWidth="1"/>
    <col min="11267" max="11267" width="98.5" style="659" customWidth="1"/>
    <col min="11268" max="11268" width="8.5" style="659" customWidth="1"/>
    <col min="11269" max="11520" width="9" style="659"/>
    <col min="11521" max="11521" width="7.6640625" style="659" customWidth="1"/>
    <col min="11522" max="11522" width="6" style="659" customWidth="1"/>
    <col min="11523" max="11523" width="98.5" style="659" customWidth="1"/>
    <col min="11524" max="11524" width="8.5" style="659" customWidth="1"/>
    <col min="11525" max="11776" width="9" style="659"/>
    <col min="11777" max="11777" width="7.6640625" style="659" customWidth="1"/>
    <col min="11778" max="11778" width="6" style="659" customWidth="1"/>
    <col min="11779" max="11779" width="98.5" style="659" customWidth="1"/>
    <col min="11780" max="11780" width="8.5" style="659" customWidth="1"/>
    <col min="11781" max="12032" width="9" style="659"/>
    <col min="12033" max="12033" width="7.6640625" style="659" customWidth="1"/>
    <col min="12034" max="12034" width="6" style="659" customWidth="1"/>
    <col min="12035" max="12035" width="98.5" style="659" customWidth="1"/>
    <col min="12036" max="12036" width="8.5" style="659" customWidth="1"/>
    <col min="12037" max="12288" width="9" style="659"/>
    <col min="12289" max="12289" width="7.6640625" style="659" customWidth="1"/>
    <col min="12290" max="12290" width="6" style="659" customWidth="1"/>
    <col min="12291" max="12291" width="98.5" style="659" customWidth="1"/>
    <col min="12292" max="12292" width="8.5" style="659" customWidth="1"/>
    <col min="12293" max="12544" width="9" style="659"/>
    <col min="12545" max="12545" width="7.6640625" style="659" customWidth="1"/>
    <col min="12546" max="12546" width="6" style="659" customWidth="1"/>
    <col min="12547" max="12547" width="98.5" style="659" customWidth="1"/>
    <col min="12548" max="12548" width="8.5" style="659" customWidth="1"/>
    <col min="12549" max="12800" width="9" style="659"/>
    <col min="12801" max="12801" width="7.6640625" style="659" customWidth="1"/>
    <col min="12802" max="12802" width="6" style="659" customWidth="1"/>
    <col min="12803" max="12803" width="98.5" style="659" customWidth="1"/>
    <col min="12804" max="12804" width="8.5" style="659" customWidth="1"/>
    <col min="12805" max="13056" width="9" style="659"/>
    <col min="13057" max="13057" width="7.6640625" style="659" customWidth="1"/>
    <col min="13058" max="13058" width="6" style="659" customWidth="1"/>
    <col min="13059" max="13059" width="98.5" style="659" customWidth="1"/>
    <col min="13060" max="13060" width="8.5" style="659" customWidth="1"/>
    <col min="13061" max="13312" width="9" style="659"/>
    <col min="13313" max="13313" width="7.6640625" style="659" customWidth="1"/>
    <col min="13314" max="13314" width="6" style="659" customWidth="1"/>
    <col min="13315" max="13315" width="98.5" style="659" customWidth="1"/>
    <col min="13316" max="13316" width="8.5" style="659" customWidth="1"/>
    <col min="13317" max="13568" width="9" style="659"/>
    <col min="13569" max="13569" width="7.6640625" style="659" customWidth="1"/>
    <col min="13570" max="13570" width="6" style="659" customWidth="1"/>
    <col min="13571" max="13571" width="98.5" style="659" customWidth="1"/>
    <col min="13572" max="13572" width="8.5" style="659" customWidth="1"/>
    <col min="13573" max="13824" width="9" style="659"/>
    <col min="13825" max="13825" width="7.6640625" style="659" customWidth="1"/>
    <col min="13826" max="13826" width="6" style="659" customWidth="1"/>
    <col min="13827" max="13827" width="98.5" style="659" customWidth="1"/>
    <col min="13828" max="13828" width="8.5" style="659" customWidth="1"/>
    <col min="13829" max="14080" width="9" style="659"/>
    <col min="14081" max="14081" width="7.6640625" style="659" customWidth="1"/>
    <col min="14082" max="14082" width="6" style="659" customWidth="1"/>
    <col min="14083" max="14083" width="98.5" style="659" customWidth="1"/>
    <col min="14084" max="14084" width="8.5" style="659" customWidth="1"/>
    <col min="14085" max="14336" width="9" style="659"/>
    <col min="14337" max="14337" width="7.6640625" style="659" customWidth="1"/>
    <col min="14338" max="14338" width="6" style="659" customWidth="1"/>
    <col min="14339" max="14339" width="98.5" style="659" customWidth="1"/>
    <col min="14340" max="14340" width="8.5" style="659" customWidth="1"/>
    <col min="14341" max="14592" width="9" style="659"/>
    <col min="14593" max="14593" width="7.6640625" style="659" customWidth="1"/>
    <col min="14594" max="14594" width="6" style="659" customWidth="1"/>
    <col min="14595" max="14595" width="98.5" style="659" customWidth="1"/>
    <col min="14596" max="14596" width="8.5" style="659" customWidth="1"/>
    <col min="14597" max="14848" width="9" style="659"/>
    <col min="14849" max="14849" width="7.6640625" style="659" customWidth="1"/>
    <col min="14850" max="14850" width="6" style="659" customWidth="1"/>
    <col min="14851" max="14851" width="98.5" style="659" customWidth="1"/>
    <col min="14852" max="14852" width="8.5" style="659" customWidth="1"/>
    <col min="14853" max="15104" width="9" style="659"/>
    <col min="15105" max="15105" width="7.6640625" style="659" customWidth="1"/>
    <col min="15106" max="15106" width="6" style="659" customWidth="1"/>
    <col min="15107" max="15107" width="98.5" style="659" customWidth="1"/>
    <col min="15108" max="15108" width="8.5" style="659" customWidth="1"/>
    <col min="15109" max="15360" width="9" style="659"/>
    <col min="15361" max="15361" width="7.6640625" style="659" customWidth="1"/>
    <col min="15362" max="15362" width="6" style="659" customWidth="1"/>
    <col min="15363" max="15363" width="98.5" style="659" customWidth="1"/>
    <col min="15364" max="15364" width="8.5" style="659" customWidth="1"/>
    <col min="15365" max="15616" width="9" style="659"/>
    <col min="15617" max="15617" width="7.6640625" style="659" customWidth="1"/>
    <col min="15618" max="15618" width="6" style="659" customWidth="1"/>
    <col min="15619" max="15619" width="98.5" style="659" customWidth="1"/>
    <col min="15620" max="15620" width="8.5" style="659" customWidth="1"/>
    <col min="15621" max="15872" width="9" style="659"/>
    <col min="15873" max="15873" width="7.6640625" style="659" customWidth="1"/>
    <col min="15874" max="15874" width="6" style="659" customWidth="1"/>
    <col min="15875" max="15875" width="98.5" style="659" customWidth="1"/>
    <col min="15876" max="15876" width="8.5" style="659" customWidth="1"/>
    <col min="15877" max="16128" width="9" style="659"/>
    <col min="16129" max="16129" width="7.6640625" style="659" customWidth="1"/>
    <col min="16130" max="16130" width="6" style="659" customWidth="1"/>
    <col min="16131" max="16131" width="98.5" style="659" customWidth="1"/>
    <col min="16132" max="16132" width="8.5" style="659" customWidth="1"/>
    <col min="16133" max="16384" width="9" style="659"/>
  </cols>
  <sheetData>
    <row r="1" spans="1:5" ht="60">
      <c r="A1" s="527" t="s">
        <v>472</v>
      </c>
      <c r="B1" s="528"/>
      <c r="C1" s="529"/>
      <c r="D1" s="529"/>
      <c r="E1" s="663" t="s">
        <v>2585</v>
      </c>
    </row>
    <row r="3" spans="1:5" ht="15">
      <c r="C3" s="151" t="s">
        <v>473</v>
      </c>
    </row>
    <row r="4" spans="1:5">
      <c r="C4" s="745" t="s">
        <v>2586</v>
      </c>
    </row>
    <row r="5" spans="1:5" ht="15">
      <c r="C5" s="151" t="s">
        <v>474</v>
      </c>
    </row>
    <row r="6" spans="1:5" ht="15">
      <c r="C6" s="41" t="s">
        <v>2587</v>
      </c>
    </row>
    <row r="7" spans="1:5" ht="15">
      <c r="C7" s="151" t="s">
        <v>475</v>
      </c>
    </row>
    <row r="8" spans="1:5">
      <c r="C8" s="746">
        <v>40452</v>
      </c>
    </row>
    <row r="9" spans="1:5" ht="15">
      <c r="C9" s="151" t="s">
        <v>476</v>
      </c>
    </row>
    <row r="10" spans="1:5" ht="30" customHeight="1">
      <c r="C10" s="16" t="s">
        <v>2371</v>
      </c>
    </row>
    <row r="12" spans="1:5" ht="34">
      <c r="C12" s="42" t="s">
        <v>477</v>
      </c>
    </row>
    <row r="14" spans="1:5" ht="51" customHeight="1">
      <c r="A14" s="174"/>
      <c r="B14" s="243"/>
      <c r="C14" s="667" t="s">
        <v>2588</v>
      </c>
      <c r="D14" s="661"/>
      <c r="E14" s="747"/>
    </row>
    <row r="15" spans="1:5" ht="36">
      <c r="A15" s="414" t="s">
        <v>478</v>
      </c>
      <c r="B15" s="255" t="s">
        <v>479</v>
      </c>
      <c r="C15" s="175" t="s">
        <v>480</v>
      </c>
      <c r="D15" s="223"/>
    </row>
    <row r="16" spans="1:5" ht="15">
      <c r="A16" s="748"/>
      <c r="B16" s="256" t="s">
        <v>1069</v>
      </c>
      <c r="C16" s="749" t="s">
        <v>2589</v>
      </c>
      <c r="D16" s="16" t="s">
        <v>2590</v>
      </c>
    </row>
    <row r="17" spans="1:36" ht="15">
      <c r="A17" s="748"/>
      <c r="B17" s="256" t="s">
        <v>47</v>
      </c>
      <c r="C17" s="749" t="s">
        <v>2589</v>
      </c>
      <c r="D17" s="16" t="s">
        <v>2590</v>
      </c>
    </row>
    <row r="18" spans="1:36" ht="15">
      <c r="A18" s="748"/>
      <c r="B18" s="256" t="s">
        <v>48</v>
      </c>
      <c r="C18" s="749" t="s">
        <v>2589</v>
      </c>
      <c r="D18" s="16" t="s">
        <v>2590</v>
      </c>
    </row>
    <row r="19" spans="1:36">
      <c r="A19" s="748"/>
      <c r="B19" s="256" t="s">
        <v>49</v>
      </c>
      <c r="C19" s="16"/>
      <c r="D19" s="16"/>
    </row>
    <row r="20" spans="1:36">
      <c r="A20" s="748"/>
      <c r="B20" s="256" t="s">
        <v>50</v>
      </c>
      <c r="C20" s="16"/>
      <c r="D20" s="16"/>
    </row>
    <row r="22" spans="1:36" ht="30" customHeight="1">
      <c r="A22" s="414" t="s">
        <v>482</v>
      </c>
      <c r="B22" s="255" t="s">
        <v>483</v>
      </c>
      <c r="C22" s="175" t="s">
        <v>484</v>
      </c>
      <c r="D22" s="223"/>
      <c r="E22" s="750"/>
    </row>
    <row r="23" spans="1:36" ht="15">
      <c r="A23" s="748"/>
      <c r="B23" s="256" t="s">
        <v>1069</v>
      </c>
      <c r="C23" s="749" t="s">
        <v>2591</v>
      </c>
      <c r="D23" s="16" t="s">
        <v>2590</v>
      </c>
    </row>
    <row r="24" spans="1:36" ht="15">
      <c r="A24" s="748"/>
      <c r="B24" s="256" t="s">
        <v>47</v>
      </c>
      <c r="C24" s="749" t="s">
        <v>2591</v>
      </c>
      <c r="D24" s="16" t="s">
        <v>2590</v>
      </c>
    </row>
    <row r="25" spans="1:36" ht="15">
      <c r="A25" s="748"/>
      <c r="B25" s="256" t="s">
        <v>48</v>
      </c>
      <c r="C25" s="749" t="s">
        <v>2591</v>
      </c>
      <c r="D25" s="16" t="s">
        <v>2590</v>
      </c>
    </row>
    <row r="26" spans="1:36">
      <c r="A26" s="748"/>
      <c r="B26" s="256" t="s">
        <v>49</v>
      </c>
      <c r="C26" s="16"/>
      <c r="D26" s="16"/>
    </row>
    <row r="27" spans="1:36">
      <c r="A27" s="748"/>
      <c r="B27" s="256" t="s">
        <v>50</v>
      </c>
      <c r="C27" s="16"/>
      <c r="D27" s="16"/>
    </row>
    <row r="28" spans="1:36" s="518" customFormat="1" ht="21" customHeight="1">
      <c r="A28" s="414" t="s">
        <v>485</v>
      </c>
      <c r="B28" s="255" t="s">
        <v>486</v>
      </c>
      <c r="C28" s="175" t="s">
        <v>487</v>
      </c>
      <c r="D28" s="223"/>
      <c r="E28" s="751"/>
      <c r="H28" s="517"/>
      <c r="I28" s="517"/>
      <c r="J28" s="520"/>
      <c r="K28" s="752"/>
      <c r="L28" s="751"/>
      <c r="N28" s="519"/>
      <c r="O28" s="519"/>
      <c r="P28" s="519"/>
      <c r="Q28" s="519"/>
      <c r="R28" s="519"/>
      <c r="S28" s="519"/>
      <c r="T28" s="519"/>
      <c r="U28" s="519"/>
      <c r="V28" s="519"/>
      <c r="W28" s="519"/>
      <c r="X28" s="519"/>
      <c r="Y28" s="519"/>
      <c r="Z28" s="519"/>
      <c r="AA28" s="519"/>
      <c r="AB28" s="519"/>
      <c r="AC28" s="519"/>
      <c r="AD28" s="519"/>
      <c r="AE28" s="519"/>
      <c r="AF28" s="519"/>
      <c r="AG28" s="519"/>
      <c r="AH28" s="519"/>
      <c r="AI28" s="519"/>
      <c r="AJ28" s="519"/>
    </row>
    <row r="29" spans="1:36" s="518" customFormat="1" ht="14.25" customHeight="1">
      <c r="A29" s="415"/>
      <c r="B29" s="256" t="s">
        <v>1069</v>
      </c>
      <c r="C29" s="16" t="s">
        <v>2592</v>
      </c>
      <c r="D29" s="16" t="s">
        <v>2590</v>
      </c>
      <c r="E29" s="751"/>
      <c r="H29" s="517"/>
      <c r="I29" s="517"/>
      <c r="J29" s="520"/>
      <c r="K29" s="752"/>
      <c r="L29" s="751"/>
      <c r="N29" s="519"/>
      <c r="O29" s="519"/>
      <c r="P29" s="519"/>
      <c r="Q29" s="519"/>
      <c r="R29" s="519"/>
      <c r="S29" s="519"/>
      <c r="T29" s="519"/>
      <c r="U29" s="519"/>
      <c r="V29" s="519"/>
      <c r="W29" s="519"/>
      <c r="X29" s="519"/>
      <c r="Y29" s="519"/>
      <c r="Z29" s="519"/>
      <c r="AA29" s="519"/>
      <c r="AB29" s="519"/>
      <c r="AC29" s="519"/>
      <c r="AD29" s="519"/>
      <c r="AE29" s="519"/>
      <c r="AF29" s="519"/>
      <c r="AG29" s="519"/>
      <c r="AH29" s="519"/>
      <c r="AI29" s="519"/>
      <c r="AJ29" s="519"/>
    </row>
    <row r="30" spans="1:36" s="518" customFormat="1" ht="21" customHeight="1">
      <c r="A30" s="412"/>
      <c r="B30" s="256" t="s">
        <v>47</v>
      </c>
      <c r="C30" s="16" t="s">
        <v>2592</v>
      </c>
      <c r="D30" s="16" t="s">
        <v>2590</v>
      </c>
      <c r="E30" s="751"/>
      <c r="H30" s="517"/>
      <c r="I30" s="517"/>
      <c r="J30" s="520"/>
      <c r="K30" s="752"/>
      <c r="L30" s="751"/>
      <c r="N30" s="519"/>
      <c r="O30" s="519"/>
      <c r="P30" s="519"/>
      <c r="Q30" s="519"/>
      <c r="R30" s="519"/>
      <c r="S30" s="519"/>
      <c r="T30" s="519"/>
      <c r="U30" s="519"/>
      <c r="V30" s="519"/>
      <c r="W30" s="519"/>
      <c r="X30" s="519"/>
      <c r="Y30" s="519"/>
      <c r="Z30" s="519"/>
      <c r="AA30" s="519"/>
      <c r="AB30" s="519"/>
      <c r="AC30" s="519"/>
      <c r="AD30" s="519"/>
      <c r="AE30" s="519"/>
      <c r="AF30" s="519"/>
      <c r="AG30" s="519"/>
      <c r="AH30" s="519"/>
      <c r="AI30" s="519"/>
      <c r="AJ30" s="519"/>
    </row>
    <row r="31" spans="1:36" s="518" customFormat="1" ht="21" customHeight="1">
      <c r="A31" s="412"/>
      <c r="B31" s="256" t="s">
        <v>48</v>
      </c>
      <c r="C31" s="16" t="s">
        <v>2592</v>
      </c>
      <c r="D31" s="16" t="s">
        <v>2590</v>
      </c>
      <c r="E31" s="751"/>
      <c r="H31" s="517"/>
      <c r="I31" s="517"/>
      <c r="J31" s="520"/>
      <c r="K31" s="752"/>
      <c r="L31" s="751"/>
      <c r="N31" s="519"/>
      <c r="O31" s="519"/>
      <c r="P31" s="519"/>
      <c r="Q31" s="519"/>
      <c r="R31" s="519"/>
      <c r="S31" s="519"/>
      <c r="T31" s="519"/>
      <c r="U31" s="519"/>
      <c r="V31" s="519"/>
      <c r="W31" s="519"/>
      <c r="X31" s="519"/>
      <c r="Y31" s="519"/>
      <c r="Z31" s="519"/>
      <c r="AA31" s="519"/>
      <c r="AB31" s="519"/>
      <c r="AC31" s="519"/>
      <c r="AD31" s="519"/>
      <c r="AE31" s="519"/>
      <c r="AF31" s="519"/>
      <c r="AG31" s="519"/>
      <c r="AH31" s="519"/>
      <c r="AI31" s="519"/>
      <c r="AJ31" s="519"/>
    </row>
    <row r="32" spans="1:36" s="518" customFormat="1" ht="21" customHeight="1">
      <c r="A32" s="412"/>
      <c r="B32" s="256" t="s">
        <v>49</v>
      </c>
      <c r="C32" s="16"/>
      <c r="D32" s="16"/>
      <c r="E32" s="751"/>
      <c r="H32" s="517"/>
      <c r="I32" s="517"/>
      <c r="J32" s="520"/>
      <c r="K32" s="752"/>
      <c r="L32" s="751"/>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row>
    <row r="33" spans="1:36" s="518" customFormat="1" ht="21" customHeight="1">
      <c r="A33" s="412"/>
      <c r="B33" s="256" t="s">
        <v>50</v>
      </c>
      <c r="C33" s="16"/>
      <c r="D33" s="16"/>
      <c r="E33" s="751"/>
      <c r="H33" s="517"/>
      <c r="I33" s="517"/>
      <c r="J33" s="520"/>
      <c r="K33" s="752"/>
      <c r="L33" s="751"/>
      <c r="N33" s="519"/>
      <c r="O33" s="519"/>
      <c r="P33" s="519"/>
      <c r="Q33" s="519"/>
      <c r="R33" s="519"/>
      <c r="S33" s="519"/>
      <c r="T33" s="519"/>
      <c r="U33" s="519"/>
      <c r="V33" s="519"/>
      <c r="W33" s="519"/>
      <c r="X33" s="519"/>
      <c r="Y33" s="519"/>
      <c r="Z33" s="519"/>
      <c r="AA33" s="519"/>
      <c r="AB33" s="519"/>
      <c r="AC33" s="519"/>
      <c r="AD33" s="519"/>
      <c r="AE33" s="519"/>
      <c r="AF33" s="519"/>
      <c r="AG33" s="519"/>
      <c r="AH33" s="519"/>
      <c r="AI33" s="519"/>
      <c r="AJ33" s="519"/>
    </row>
    <row r="34" spans="1:36">
      <c r="A34" s="745" t="s">
        <v>2593</v>
      </c>
      <c r="B34" s="753"/>
      <c r="C34" s="745" t="s">
        <v>2594</v>
      </c>
      <c r="D34" s="754" t="s">
        <v>2595</v>
      </c>
    </row>
    <row r="35" spans="1:36">
      <c r="A35" s="703"/>
      <c r="B35" s="755"/>
      <c r="C35" s="703"/>
      <c r="D35" s="756"/>
    </row>
    <row r="36" spans="1:36">
      <c r="A36" s="757"/>
      <c r="B36" s="757"/>
      <c r="C36" s="757" t="s">
        <v>2596</v>
      </c>
      <c r="D36" s="758"/>
    </row>
    <row r="37" spans="1:36" ht="42">
      <c r="A37" s="745"/>
      <c r="B37" s="759" t="s">
        <v>1069</v>
      </c>
      <c r="C37" s="745" t="str">
        <f>C50</f>
        <v>FSC PRINCIPLE #1:   COMPLIANCE WITH LAWS AND FSC PRINCIPLES 
Forest management shall respect all applicable laws of the country in which they occur, and international treaties and agreements to which the country is a signatory, and comply with all FSC Principles and Criteria.</v>
      </c>
      <c r="D37" s="760">
        <v>3</v>
      </c>
    </row>
    <row r="38" spans="1:36" ht="28">
      <c r="A38" s="745"/>
      <c r="B38" s="759" t="s">
        <v>47</v>
      </c>
      <c r="C38" s="745" t="str">
        <f>C202</f>
        <v>FSC PRINCIPLE #2:   TENURE AND USE RIGHTS AND RESPONSIBILITIES - Long-term tenure and use rights to the land and forest resources shall be clearly defined, documented and legally established.</v>
      </c>
      <c r="D38" s="760">
        <v>4</v>
      </c>
    </row>
    <row r="39" spans="1:36" ht="28">
      <c r="A39" s="745"/>
      <c r="B39" s="759" t="s">
        <v>48</v>
      </c>
      <c r="C39" s="745" t="str">
        <f>C290</f>
        <v xml:space="preserve">FSC PRINCIPLE #3:  INDIGENOUS PEOPLES' RIGHTS - The legal and customary rights of indigenous peoples to own, use and manage their lands, territories, and resources shall be recognised and respected. </v>
      </c>
      <c r="D39" s="760">
        <v>3.5</v>
      </c>
    </row>
    <row r="40" spans="1:36" ht="56">
      <c r="A40" s="745"/>
      <c r="B40" s="759" t="s">
        <v>49</v>
      </c>
      <c r="C40" s="745" t="str">
        <f>C451</f>
        <v xml:space="preserve">FSC PRINCIPLE #4:  COMMUNITY RELATIONS AND WORKER'S RIGHTS 
Forest management operations shall maintain or enhance the long-term social and economic well-being of forest workers and local communities. 
</v>
      </c>
      <c r="D40" s="760">
        <v>4.2</v>
      </c>
    </row>
    <row r="41" spans="1:36" ht="42">
      <c r="A41" s="745"/>
      <c r="B41" s="759" t="s">
        <v>50</v>
      </c>
      <c r="C41" s="761" t="str">
        <f>C692</f>
        <v xml:space="preserve">FSC PRINCIPLE # 5:   BENEFITS FROM THE FOREST 
 management operations shall encourage the efficient use of the forest's multiple products and services to ensure economic viability and a wide range of environmental and social benefits. </v>
      </c>
      <c r="D41" s="760">
        <v>3.8</v>
      </c>
    </row>
    <row r="42" spans="1:36" ht="42">
      <c r="A42" s="762"/>
      <c r="B42" s="762"/>
      <c r="C42" s="762" t="str">
        <f>C879</f>
        <v>PRINCIPLE #6:  ENVIRONMENTAL IMPACT 
Forest management shall conserve biological diversity and its associated values, water resources, soils, and unique and fragile ecosystems and landscapes, and, by so doing, maintain the ecological functions and the integrity of the forest.</v>
      </c>
      <c r="D42" s="763">
        <v>4.0999999999999996</v>
      </c>
    </row>
    <row r="43" spans="1:36" ht="42">
      <c r="A43" s="745"/>
      <c r="B43" s="745"/>
      <c r="C43" s="745" t="str">
        <f>C1520</f>
        <v xml:space="preserve">FSC PRINCIPLE #7: MANAGEMENT PLAN 
A management plan -- appropriate to the scale and intensity of the operations -- shall be written, implemented, and kept up to date. The long term objectives of management, and the means of achieving them, shall be clearly stated.  </v>
      </c>
      <c r="D43" s="760">
        <v>4.8</v>
      </c>
    </row>
    <row r="44" spans="1:36" ht="42">
      <c r="A44" s="745"/>
      <c r="B44" s="745"/>
      <c r="C44" s="745" t="str">
        <f>C1746</f>
        <v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v>
      </c>
      <c r="D44" s="760">
        <v>4.2</v>
      </c>
    </row>
    <row r="45" spans="1:36" ht="56">
      <c r="A45" s="745"/>
      <c r="B45" s="745"/>
      <c r="C45" s="745" t="str">
        <f>C1898</f>
        <v>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v>
      </c>
      <c r="D45" s="760">
        <v>4.5</v>
      </c>
    </row>
    <row r="46" spans="1:36" ht="84">
      <c r="A46" s="745"/>
      <c r="B46" s="745"/>
      <c r="C46" s="745" t="str">
        <f>C1995</f>
        <v xml:space="preserve">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
BMFC does not use plantations. </v>
      </c>
      <c r="D46" s="760"/>
    </row>
    <row r="47" spans="1:36">
      <c r="A47" s="745"/>
      <c r="B47" s="745"/>
      <c r="C47" s="745" t="s">
        <v>2597</v>
      </c>
      <c r="D47" s="760"/>
    </row>
    <row r="48" spans="1:36" ht="42">
      <c r="A48" s="745"/>
      <c r="B48" s="745"/>
      <c r="C48" s="745" t="s">
        <v>2598</v>
      </c>
      <c r="D48" s="760">
        <v>5</v>
      </c>
    </row>
    <row r="49" spans="1:4">
      <c r="A49" s="703"/>
      <c r="B49" s="703"/>
      <c r="C49" s="703"/>
      <c r="D49" s="764"/>
    </row>
    <row r="50" spans="1:4" ht="42">
      <c r="A50" s="765">
        <v>1</v>
      </c>
      <c r="B50" s="765"/>
      <c r="C50" s="765" t="s">
        <v>2599</v>
      </c>
      <c r="D50" s="766"/>
    </row>
    <row r="51" spans="1:4" ht="28">
      <c r="A51" s="767">
        <v>1.1000000000000001</v>
      </c>
      <c r="B51" s="767">
        <v>1.1000000000000001</v>
      </c>
      <c r="C51" s="767" t="s">
        <v>2600</v>
      </c>
      <c r="D51" s="768">
        <v>3</v>
      </c>
    </row>
    <row r="52" spans="1:4" ht="28">
      <c r="A52" s="769" t="s">
        <v>2601</v>
      </c>
      <c r="B52" s="769"/>
      <c r="C52" s="769" t="s">
        <v>2602</v>
      </c>
      <c r="D52" s="770"/>
    </row>
    <row r="53" spans="1:4" ht="70">
      <c r="A53" s="745"/>
      <c r="B53" s="745" t="s">
        <v>1069</v>
      </c>
      <c r="C53" s="749" t="s">
        <v>2603</v>
      </c>
      <c r="D53" s="771" t="s">
        <v>2590</v>
      </c>
    </row>
    <row r="54" spans="1:4">
      <c r="A54" s="745"/>
      <c r="B54" s="745" t="s">
        <v>47</v>
      </c>
      <c r="C54" s="772"/>
      <c r="D54" s="773"/>
    </row>
    <row r="55" spans="1:4" ht="42">
      <c r="A55" s="745"/>
      <c r="B55" s="745" t="s">
        <v>48</v>
      </c>
      <c r="C55" s="49" t="s">
        <v>2604</v>
      </c>
      <c r="D55" s="774" t="s">
        <v>2590</v>
      </c>
    </row>
    <row r="56" spans="1:4">
      <c r="A56" s="745"/>
      <c r="B56" s="745" t="s">
        <v>49</v>
      </c>
      <c r="C56" s="745"/>
      <c r="D56" s="774"/>
    </row>
    <row r="57" spans="1:4">
      <c r="A57" s="745"/>
      <c r="B57" s="745" t="s">
        <v>50</v>
      </c>
      <c r="C57" s="749"/>
      <c r="D57" s="774"/>
    </row>
    <row r="58" spans="1:4" ht="28">
      <c r="A58" s="769" t="s">
        <v>2605</v>
      </c>
      <c r="B58" s="769"/>
      <c r="C58" s="775" t="s">
        <v>2606</v>
      </c>
      <c r="D58" s="770"/>
    </row>
    <row r="59" spans="1:4">
      <c r="A59" s="745"/>
      <c r="B59" s="745" t="s">
        <v>1069</v>
      </c>
      <c r="C59" s="749" t="s">
        <v>2607</v>
      </c>
      <c r="D59" s="774" t="s">
        <v>2590</v>
      </c>
    </row>
    <row r="60" spans="1:4">
      <c r="A60" s="745"/>
      <c r="B60" s="745" t="s">
        <v>47</v>
      </c>
      <c r="C60" s="772"/>
      <c r="D60" s="773"/>
    </row>
    <row r="61" spans="1:4">
      <c r="A61" s="745"/>
      <c r="B61" s="745" t="s">
        <v>48</v>
      </c>
      <c r="C61" s="49" t="s">
        <v>2608</v>
      </c>
      <c r="D61" s="774" t="s">
        <v>2590</v>
      </c>
    </row>
    <row r="62" spans="1:4">
      <c r="A62" s="745"/>
      <c r="B62" s="745" t="s">
        <v>49</v>
      </c>
      <c r="C62" s="745"/>
      <c r="D62" s="774"/>
    </row>
    <row r="63" spans="1:4">
      <c r="A63" s="745"/>
      <c r="B63" s="745" t="s">
        <v>50</v>
      </c>
      <c r="C63" s="749"/>
      <c r="D63" s="774"/>
    </row>
    <row r="64" spans="1:4" ht="28">
      <c r="A64" s="769" t="s">
        <v>2609</v>
      </c>
      <c r="B64" s="769"/>
      <c r="C64" s="769" t="s">
        <v>2610</v>
      </c>
      <c r="D64" s="770"/>
    </row>
    <row r="65" spans="1:4" ht="56">
      <c r="A65" s="745"/>
      <c r="B65" s="745" t="s">
        <v>1069</v>
      </c>
      <c r="C65" s="749" t="s">
        <v>2611</v>
      </c>
      <c r="D65" s="774" t="s">
        <v>2590</v>
      </c>
    </row>
    <row r="66" spans="1:4">
      <c r="A66" s="745"/>
      <c r="B66" s="745" t="str">
        <f>B$38</f>
        <v>S1</v>
      </c>
      <c r="C66" s="772"/>
      <c r="D66" s="773"/>
    </row>
    <row r="67" spans="1:4" ht="28">
      <c r="A67" s="745"/>
      <c r="B67" s="745" t="str">
        <f>B$39</f>
        <v>S2</v>
      </c>
      <c r="C67" s="49" t="s">
        <v>2612</v>
      </c>
      <c r="D67" s="774" t="s">
        <v>2590</v>
      </c>
    </row>
    <row r="68" spans="1:4">
      <c r="A68" s="745"/>
      <c r="B68" s="745" t="str">
        <f>B$40</f>
        <v>S3</v>
      </c>
      <c r="C68" s="745"/>
      <c r="D68" s="774"/>
    </row>
    <row r="69" spans="1:4">
      <c r="A69" s="745"/>
      <c r="B69" s="745" t="str">
        <f>B$41</f>
        <v>S4</v>
      </c>
      <c r="C69" s="749"/>
      <c r="D69" s="774"/>
    </row>
    <row r="70" spans="1:4">
      <c r="A70" s="703"/>
      <c r="B70" s="703"/>
      <c r="C70" s="703"/>
      <c r="D70" s="764"/>
    </row>
    <row r="71" spans="1:4" ht="28">
      <c r="A71" s="757" t="s">
        <v>2613</v>
      </c>
      <c r="B71" s="757"/>
      <c r="C71" s="757" t="s">
        <v>2614</v>
      </c>
      <c r="D71" s="776"/>
    </row>
    <row r="72" spans="1:4" ht="28">
      <c r="A72" s="745"/>
      <c r="B72" s="745" t="str">
        <f>B$37</f>
        <v>RA</v>
      </c>
      <c r="C72" s="749" t="s">
        <v>2615</v>
      </c>
      <c r="D72" s="774" t="s">
        <v>2590</v>
      </c>
    </row>
    <row r="73" spans="1:4">
      <c r="A73" s="745"/>
      <c r="B73" s="745" t="str">
        <f>B$38</f>
        <v>S1</v>
      </c>
      <c r="C73" s="772"/>
      <c r="D73" s="774"/>
    </row>
    <row r="74" spans="1:4" ht="42">
      <c r="A74" s="745"/>
      <c r="B74" s="745" t="str">
        <f>B$39</f>
        <v>S2</v>
      </c>
      <c r="C74" s="49" t="s">
        <v>2616</v>
      </c>
      <c r="D74" s="774" t="s">
        <v>2590</v>
      </c>
    </row>
    <row r="75" spans="1:4">
      <c r="A75" s="745"/>
      <c r="B75" s="745" t="str">
        <f>B$40</f>
        <v>S3</v>
      </c>
      <c r="C75" s="745"/>
      <c r="D75" s="774"/>
    </row>
    <row r="76" spans="1:4">
      <c r="A76" s="745"/>
      <c r="B76" s="745" t="str">
        <f>B$41</f>
        <v>S4</v>
      </c>
      <c r="C76" s="749"/>
      <c r="D76" s="774"/>
    </row>
    <row r="77" spans="1:4">
      <c r="A77" s="769" t="s">
        <v>67</v>
      </c>
      <c r="B77" s="769"/>
      <c r="C77" s="769" t="s">
        <v>2617</v>
      </c>
      <c r="D77" s="770"/>
    </row>
    <row r="78" spans="1:4" ht="28">
      <c r="A78" s="745"/>
      <c r="B78" s="745" t="str">
        <f>B$37</f>
        <v>RA</v>
      </c>
      <c r="C78" s="749" t="s">
        <v>2618</v>
      </c>
      <c r="D78" s="774" t="s">
        <v>2590</v>
      </c>
    </row>
    <row r="79" spans="1:4">
      <c r="A79" s="745"/>
      <c r="B79" s="745" t="str">
        <f>B$38</f>
        <v>S1</v>
      </c>
      <c r="C79" s="772"/>
      <c r="D79" s="773"/>
    </row>
    <row r="80" spans="1:4" ht="28">
      <c r="A80" s="745"/>
      <c r="B80" s="745" t="str">
        <f>B$39</f>
        <v>S2</v>
      </c>
      <c r="C80" s="49" t="s">
        <v>2619</v>
      </c>
      <c r="D80" s="774" t="s">
        <v>2590</v>
      </c>
    </row>
    <row r="81" spans="1:4">
      <c r="A81" s="745"/>
      <c r="B81" s="745" t="str">
        <f>B$40</f>
        <v>S3</v>
      </c>
      <c r="C81" s="745"/>
      <c r="D81" s="774"/>
    </row>
    <row r="82" spans="1:4">
      <c r="A82" s="745"/>
      <c r="B82" s="745" t="str">
        <f>B$41</f>
        <v>S4</v>
      </c>
      <c r="C82" s="749"/>
      <c r="D82" s="774"/>
    </row>
    <row r="83" spans="1:4">
      <c r="A83" s="703"/>
      <c r="B83" s="703"/>
      <c r="C83" s="703"/>
      <c r="D83" s="764"/>
    </row>
    <row r="84" spans="1:4">
      <c r="A84" s="767">
        <v>1.2</v>
      </c>
      <c r="B84" s="767">
        <v>1.2</v>
      </c>
      <c r="C84" s="767" t="s">
        <v>2620</v>
      </c>
      <c r="D84" s="777">
        <v>3</v>
      </c>
    </row>
    <row r="85" spans="1:4" ht="28">
      <c r="A85" s="769" t="s">
        <v>70</v>
      </c>
      <c r="B85" s="769"/>
      <c r="C85" s="769" t="s">
        <v>2621</v>
      </c>
      <c r="D85" s="770"/>
    </row>
    <row r="86" spans="1:4" ht="28">
      <c r="A86" s="745"/>
      <c r="B86" s="745" t="str">
        <f>B$37</f>
        <v>RA</v>
      </c>
      <c r="C86" s="749" t="s">
        <v>2622</v>
      </c>
      <c r="D86" s="774" t="s">
        <v>2590</v>
      </c>
    </row>
    <row r="87" spans="1:4">
      <c r="A87" s="745"/>
      <c r="B87" s="745" t="str">
        <f>B$38</f>
        <v>S1</v>
      </c>
      <c r="C87" s="772"/>
      <c r="D87" s="773"/>
    </row>
    <row r="88" spans="1:4" ht="28">
      <c r="A88" s="745"/>
      <c r="B88" s="745" t="str">
        <f>B$39</f>
        <v>S2</v>
      </c>
      <c r="C88" s="749" t="s">
        <v>2623</v>
      </c>
      <c r="D88" s="774" t="s">
        <v>2590</v>
      </c>
    </row>
    <row r="89" spans="1:4">
      <c r="A89" s="745"/>
      <c r="B89" s="745" t="str">
        <f>B$40</f>
        <v>S3</v>
      </c>
      <c r="C89" s="778"/>
      <c r="D89" s="774"/>
    </row>
    <row r="90" spans="1:4">
      <c r="A90" s="745"/>
      <c r="B90" s="745" t="str">
        <f>B$41</f>
        <v>S4</v>
      </c>
      <c r="C90" s="778"/>
      <c r="D90" s="774"/>
    </row>
    <row r="91" spans="1:4">
      <c r="A91" s="703"/>
      <c r="B91" s="703"/>
      <c r="C91" s="718"/>
      <c r="D91" s="764"/>
    </row>
    <row r="92" spans="1:4" ht="28">
      <c r="A92" s="767">
        <v>1.3</v>
      </c>
      <c r="B92" s="767"/>
      <c r="C92" s="767" t="s">
        <v>2624</v>
      </c>
      <c r="D92" s="777">
        <v>3</v>
      </c>
    </row>
    <row r="93" spans="1:4">
      <c r="A93" s="757" t="s">
        <v>101</v>
      </c>
      <c r="B93" s="757"/>
      <c r="C93" s="757" t="s">
        <v>2625</v>
      </c>
      <c r="D93" s="776"/>
    </row>
    <row r="94" spans="1:4" ht="56">
      <c r="A94" s="745"/>
      <c r="B94" s="745" t="str">
        <f>B$37</f>
        <v>RA</v>
      </c>
      <c r="C94" s="749" t="s">
        <v>2626</v>
      </c>
      <c r="D94" s="774" t="s">
        <v>2590</v>
      </c>
    </row>
    <row r="95" spans="1:4">
      <c r="A95" s="745"/>
      <c r="B95" s="745" t="str">
        <f>B$38</f>
        <v>S1</v>
      </c>
      <c r="C95" s="772"/>
      <c r="D95" s="773"/>
    </row>
    <row r="96" spans="1:4">
      <c r="A96" s="745"/>
      <c r="B96" s="745" t="str">
        <f>B$39</f>
        <v>S2</v>
      </c>
      <c r="C96" s="49" t="s">
        <v>2627</v>
      </c>
      <c r="D96" s="774"/>
    </row>
    <row r="97" spans="1:4">
      <c r="A97" s="745"/>
      <c r="B97" s="745" t="str">
        <f>B$40</f>
        <v>S3</v>
      </c>
      <c r="C97" s="745"/>
      <c r="D97" s="774"/>
    </row>
    <row r="98" spans="1:4">
      <c r="A98" s="745"/>
      <c r="B98" s="745" t="str">
        <f>B$41</f>
        <v>S4</v>
      </c>
      <c r="C98" s="749"/>
      <c r="D98" s="774"/>
    </row>
    <row r="99" spans="1:4">
      <c r="A99" s="703"/>
      <c r="B99" s="703"/>
      <c r="C99" s="703"/>
      <c r="D99" s="764"/>
    </row>
    <row r="100" spans="1:4" ht="56">
      <c r="A100" s="757" t="s">
        <v>2628</v>
      </c>
      <c r="B100" s="757"/>
      <c r="C100" s="757" t="s">
        <v>2629</v>
      </c>
      <c r="D100" s="776"/>
    </row>
    <row r="101" spans="1:4" ht="56">
      <c r="A101" s="745"/>
      <c r="B101" s="745" t="str">
        <f>B$37</f>
        <v>RA</v>
      </c>
      <c r="C101" s="749" t="s">
        <v>2630</v>
      </c>
      <c r="D101" s="774" t="s">
        <v>2590</v>
      </c>
    </row>
    <row r="102" spans="1:4">
      <c r="A102" s="745"/>
      <c r="B102" s="745" t="str">
        <f>B$38</f>
        <v>S1</v>
      </c>
      <c r="C102" s="772"/>
      <c r="D102" s="773"/>
    </row>
    <row r="103" spans="1:4">
      <c r="A103" s="745"/>
      <c r="B103" s="745" t="str">
        <f>B$39</f>
        <v>S2</v>
      </c>
      <c r="C103" s="49" t="s">
        <v>2631</v>
      </c>
      <c r="D103" s="774" t="s">
        <v>2590</v>
      </c>
    </row>
    <row r="104" spans="1:4">
      <c r="A104" s="745"/>
      <c r="B104" s="745" t="str">
        <f>B$40</f>
        <v>S3</v>
      </c>
      <c r="C104" s="778"/>
      <c r="D104" s="774"/>
    </row>
    <row r="105" spans="1:4">
      <c r="A105" s="745"/>
      <c r="B105" s="745" t="str">
        <f>B$41</f>
        <v>S4</v>
      </c>
      <c r="C105" s="749"/>
      <c r="D105" s="774"/>
    </row>
    <row r="106" spans="1:4">
      <c r="A106" s="703"/>
      <c r="B106" s="703"/>
      <c r="C106" s="703"/>
      <c r="D106" s="764"/>
    </row>
    <row r="107" spans="1:4">
      <c r="A107" s="757" t="s">
        <v>111</v>
      </c>
      <c r="B107" s="757"/>
      <c r="C107" s="757" t="s">
        <v>2632</v>
      </c>
      <c r="D107" s="776"/>
    </row>
    <row r="108" spans="1:4" ht="28">
      <c r="A108" s="745"/>
      <c r="B108" s="745" t="str">
        <f>B$37</f>
        <v>RA</v>
      </c>
      <c r="C108" s="749" t="s">
        <v>2633</v>
      </c>
      <c r="D108" s="774" t="s">
        <v>2590</v>
      </c>
    </row>
    <row r="109" spans="1:4">
      <c r="A109" s="745"/>
      <c r="B109" s="745" t="str">
        <f>B$38</f>
        <v>S1</v>
      </c>
      <c r="C109" s="772"/>
      <c r="D109" s="773"/>
    </row>
    <row r="110" spans="1:4">
      <c r="A110" s="745"/>
      <c r="B110" s="745" t="str">
        <f>B$39</f>
        <v>S2</v>
      </c>
      <c r="C110" s="49" t="s">
        <v>2634</v>
      </c>
      <c r="D110" s="774" t="s">
        <v>2590</v>
      </c>
    </row>
    <row r="111" spans="1:4">
      <c r="A111" s="745"/>
      <c r="B111" s="745" t="str">
        <f>B$40</f>
        <v>S3</v>
      </c>
      <c r="C111" s="745"/>
      <c r="D111" s="774"/>
    </row>
    <row r="112" spans="1:4">
      <c r="A112" s="745"/>
      <c r="B112" s="745" t="str">
        <f>B$41</f>
        <v>S4</v>
      </c>
      <c r="C112" s="749"/>
      <c r="D112" s="774"/>
    </row>
    <row r="113" spans="1:4">
      <c r="A113" s="703"/>
      <c r="B113" s="703"/>
      <c r="C113" s="703"/>
      <c r="D113" s="764"/>
    </row>
    <row r="114" spans="1:4">
      <c r="A114" s="757" t="s">
        <v>113</v>
      </c>
      <c r="B114" s="757"/>
      <c r="C114" s="757" t="s">
        <v>2635</v>
      </c>
      <c r="D114" s="776"/>
    </row>
    <row r="115" spans="1:4" ht="42">
      <c r="A115" s="745"/>
      <c r="B115" s="745" t="str">
        <f>B$37</f>
        <v>RA</v>
      </c>
      <c r="C115" s="749" t="s">
        <v>2636</v>
      </c>
      <c r="D115" s="774" t="s">
        <v>2590</v>
      </c>
    </row>
    <row r="116" spans="1:4">
      <c r="A116" s="745"/>
      <c r="B116" s="745" t="str">
        <f>B$38</f>
        <v>S1</v>
      </c>
      <c r="C116" s="772"/>
      <c r="D116" s="773"/>
    </row>
    <row r="117" spans="1:4" ht="28">
      <c r="A117" s="745"/>
      <c r="B117" s="745" t="str">
        <f>B$39</f>
        <v>S2</v>
      </c>
      <c r="C117" s="779" t="s">
        <v>2637</v>
      </c>
      <c r="D117" s="774" t="s">
        <v>2590</v>
      </c>
    </row>
    <row r="118" spans="1:4">
      <c r="A118" s="745"/>
      <c r="B118" s="745" t="str">
        <f>B$40</f>
        <v>S3</v>
      </c>
      <c r="C118" s="780"/>
      <c r="D118" s="774"/>
    </row>
    <row r="119" spans="1:4">
      <c r="A119" s="745"/>
      <c r="B119" s="745" t="str">
        <f>B$41</f>
        <v>S4</v>
      </c>
      <c r="C119" s="772"/>
      <c r="D119" s="774"/>
    </row>
    <row r="120" spans="1:4">
      <c r="A120" s="703"/>
      <c r="B120" s="703"/>
      <c r="C120" s="781"/>
      <c r="D120" s="764"/>
    </row>
    <row r="121" spans="1:4">
      <c r="A121" s="757" t="s">
        <v>114</v>
      </c>
      <c r="B121" s="757"/>
      <c r="C121" s="782" t="s">
        <v>2638</v>
      </c>
      <c r="D121" s="776"/>
    </row>
    <row r="122" spans="1:4">
      <c r="A122" s="745"/>
      <c r="B122" s="745" t="str">
        <f>B$37</f>
        <v>RA</v>
      </c>
      <c r="C122" s="772" t="s">
        <v>2639</v>
      </c>
      <c r="D122" s="774" t="s">
        <v>2590</v>
      </c>
    </row>
    <row r="123" spans="1:4">
      <c r="A123" s="745"/>
      <c r="B123" s="745" t="str">
        <f>B$38</f>
        <v>S1</v>
      </c>
      <c r="C123" s="772"/>
      <c r="D123" s="773"/>
    </row>
    <row r="124" spans="1:4">
      <c r="A124" s="745"/>
      <c r="B124" s="745" t="str">
        <f>B$39</f>
        <v>S2</v>
      </c>
      <c r="C124" s="779" t="s">
        <v>2640</v>
      </c>
      <c r="D124" s="774" t="s">
        <v>2590</v>
      </c>
    </row>
    <row r="125" spans="1:4">
      <c r="A125" s="745"/>
      <c r="B125" s="745" t="str">
        <f>B$40</f>
        <v>S3</v>
      </c>
      <c r="C125" s="780"/>
      <c r="D125" s="774"/>
    </row>
    <row r="126" spans="1:4">
      <c r="A126" s="745"/>
      <c r="B126" s="745" t="str">
        <f>B$41</f>
        <v>S4</v>
      </c>
      <c r="C126" s="772"/>
      <c r="D126" s="774"/>
    </row>
    <row r="127" spans="1:4">
      <c r="A127" s="703"/>
      <c r="B127" s="703"/>
      <c r="C127" s="703"/>
      <c r="D127" s="764"/>
    </row>
    <row r="128" spans="1:4" ht="28">
      <c r="A128" s="757" t="s">
        <v>116</v>
      </c>
      <c r="B128" s="757"/>
      <c r="C128" s="757" t="s">
        <v>2641</v>
      </c>
      <c r="D128" s="776"/>
    </row>
    <row r="129" spans="1:4">
      <c r="A129" s="745"/>
      <c r="B129" s="745" t="str">
        <f>B$37</f>
        <v>RA</v>
      </c>
      <c r="C129" s="749" t="s">
        <v>2642</v>
      </c>
      <c r="D129" s="774" t="s">
        <v>2590</v>
      </c>
    </row>
    <row r="130" spans="1:4">
      <c r="A130" s="745"/>
      <c r="B130" s="745" t="str">
        <f>B$38</f>
        <v>S1</v>
      </c>
      <c r="C130" s="749"/>
      <c r="D130" s="773"/>
    </row>
    <row r="131" spans="1:4">
      <c r="A131" s="745"/>
      <c r="B131" s="745" t="str">
        <f>B$39</f>
        <v>S2</v>
      </c>
      <c r="C131" s="749" t="s">
        <v>2642</v>
      </c>
      <c r="D131" s="774" t="s">
        <v>2590</v>
      </c>
    </row>
    <row r="132" spans="1:4">
      <c r="A132" s="745"/>
      <c r="B132" s="745" t="str">
        <f>B$40</f>
        <v>S3</v>
      </c>
      <c r="C132" s="745"/>
      <c r="D132" s="774"/>
    </row>
    <row r="133" spans="1:4">
      <c r="A133" s="745"/>
      <c r="B133" s="745" t="str">
        <f>B$41</f>
        <v>S4</v>
      </c>
      <c r="C133" s="749"/>
      <c r="D133" s="774"/>
    </row>
    <row r="134" spans="1:4">
      <c r="A134" s="703"/>
      <c r="B134" s="703"/>
      <c r="C134" s="703"/>
      <c r="D134" s="764"/>
    </row>
    <row r="135" spans="1:4" ht="28">
      <c r="A135" s="757" t="s">
        <v>118</v>
      </c>
      <c r="B135" s="757"/>
      <c r="C135" s="757" t="s">
        <v>2643</v>
      </c>
      <c r="D135" s="776"/>
    </row>
    <row r="136" spans="1:4" ht="28">
      <c r="A136" s="745"/>
      <c r="B136" s="745" t="str">
        <f>B$37</f>
        <v>RA</v>
      </c>
      <c r="C136" s="772" t="s">
        <v>2644</v>
      </c>
      <c r="D136" s="774" t="s">
        <v>2590</v>
      </c>
    </row>
    <row r="137" spans="1:4">
      <c r="A137" s="745"/>
      <c r="B137" s="745" t="str">
        <f>B$38</f>
        <v>S1</v>
      </c>
      <c r="C137" s="772"/>
      <c r="D137" s="773"/>
    </row>
    <row r="138" spans="1:4" ht="28">
      <c r="A138" s="745"/>
      <c r="B138" s="745" t="str">
        <f>B$39</f>
        <v>S2</v>
      </c>
      <c r="C138" s="772" t="s">
        <v>2644</v>
      </c>
      <c r="D138" s="774" t="s">
        <v>2590</v>
      </c>
    </row>
    <row r="139" spans="1:4">
      <c r="A139" s="745"/>
      <c r="B139" s="745" t="str">
        <f>B$40</f>
        <v>S3</v>
      </c>
      <c r="C139" s="780"/>
      <c r="D139" s="774"/>
    </row>
    <row r="140" spans="1:4">
      <c r="A140" s="745"/>
      <c r="B140" s="745" t="str">
        <f>B$41</f>
        <v>S4</v>
      </c>
      <c r="C140" s="772"/>
      <c r="D140" s="774"/>
    </row>
    <row r="141" spans="1:4">
      <c r="A141" s="703"/>
      <c r="B141" s="703"/>
      <c r="C141" s="781"/>
      <c r="D141" s="764"/>
    </row>
    <row r="142" spans="1:4" ht="28">
      <c r="A142" s="757" t="s">
        <v>121</v>
      </c>
      <c r="B142" s="757"/>
      <c r="C142" s="782" t="s">
        <v>2645</v>
      </c>
      <c r="D142" s="776"/>
    </row>
    <row r="143" spans="1:4" ht="28">
      <c r="A143" s="745"/>
      <c r="B143" s="745" t="str">
        <f>B$37</f>
        <v>RA</v>
      </c>
      <c r="C143" s="772" t="s">
        <v>2646</v>
      </c>
      <c r="D143" s="774" t="s">
        <v>2590</v>
      </c>
    </row>
    <row r="144" spans="1:4">
      <c r="A144" s="745"/>
      <c r="B144" s="745" t="str">
        <f>B$38</f>
        <v>S1</v>
      </c>
      <c r="C144" s="772"/>
      <c r="D144" s="773"/>
    </row>
    <row r="145" spans="1:4">
      <c r="A145" s="745"/>
      <c r="B145" s="745" t="str">
        <f>B$39</f>
        <v>S2</v>
      </c>
      <c r="C145" s="779" t="s">
        <v>2647</v>
      </c>
      <c r="D145" s="774"/>
    </row>
    <row r="146" spans="1:4">
      <c r="A146" s="745"/>
      <c r="B146" s="745" t="str">
        <f>B$40</f>
        <v>S3</v>
      </c>
      <c r="C146" s="745"/>
      <c r="D146" s="774"/>
    </row>
    <row r="147" spans="1:4">
      <c r="A147" s="745"/>
      <c r="B147" s="745" t="str">
        <f>B$41</f>
        <v>S4</v>
      </c>
      <c r="C147" s="749"/>
      <c r="D147" s="774"/>
    </row>
    <row r="148" spans="1:4">
      <c r="A148" s="703"/>
      <c r="B148" s="703"/>
      <c r="C148" s="703"/>
      <c r="D148" s="764"/>
    </row>
    <row r="149" spans="1:4" ht="28">
      <c r="A149" s="767">
        <v>1.4</v>
      </c>
      <c r="B149" s="767">
        <v>1.4</v>
      </c>
      <c r="C149" s="767" t="s">
        <v>2648</v>
      </c>
      <c r="D149" s="768">
        <v>3</v>
      </c>
    </row>
    <row r="150" spans="1:4" ht="28">
      <c r="A150" s="769" t="s">
        <v>141</v>
      </c>
      <c r="B150" s="769"/>
      <c r="C150" s="769" t="s">
        <v>2649</v>
      </c>
      <c r="D150" s="770"/>
    </row>
    <row r="151" spans="1:4" ht="70">
      <c r="A151" s="745"/>
      <c r="B151" s="745" t="str">
        <f>B$37</f>
        <v>RA</v>
      </c>
      <c r="C151" s="749" t="s">
        <v>2650</v>
      </c>
      <c r="D151" s="774" t="s">
        <v>2590</v>
      </c>
    </row>
    <row r="152" spans="1:4">
      <c r="A152" s="745"/>
      <c r="B152" s="745" t="str">
        <f>B$38</f>
        <v>S1</v>
      </c>
      <c r="C152" s="772"/>
      <c r="D152" s="773"/>
    </row>
    <row r="153" spans="1:4" ht="28">
      <c r="A153" s="745"/>
      <c r="B153" s="745" t="str">
        <f>B$39</f>
        <v>S2</v>
      </c>
      <c r="C153" s="779" t="s">
        <v>2651</v>
      </c>
      <c r="D153" s="774" t="s">
        <v>2590</v>
      </c>
    </row>
    <row r="154" spans="1:4">
      <c r="A154" s="745"/>
      <c r="B154" s="745" t="str">
        <f>B$40</f>
        <v>S3</v>
      </c>
      <c r="C154" s="780"/>
      <c r="D154" s="774"/>
    </row>
    <row r="155" spans="1:4">
      <c r="A155" s="745"/>
      <c r="B155" s="745" t="str">
        <f>B$41</f>
        <v>S4</v>
      </c>
      <c r="C155" s="772"/>
      <c r="D155" s="774"/>
    </row>
    <row r="156" spans="1:4">
      <c r="A156" s="703"/>
      <c r="B156" s="703"/>
      <c r="C156" s="781"/>
      <c r="D156" s="764"/>
    </row>
    <row r="157" spans="1:4" ht="28">
      <c r="A157" s="757" t="s">
        <v>145</v>
      </c>
      <c r="B157" s="757"/>
      <c r="C157" s="782" t="s">
        <v>2652</v>
      </c>
      <c r="D157" s="776"/>
    </row>
    <row r="158" spans="1:4" ht="28">
      <c r="A158" s="745"/>
      <c r="B158" s="745" t="str">
        <f>B$37</f>
        <v>RA</v>
      </c>
      <c r="C158" s="749" t="s">
        <v>2653</v>
      </c>
      <c r="D158" s="774" t="s">
        <v>2590</v>
      </c>
    </row>
    <row r="159" spans="1:4">
      <c r="A159" s="745"/>
      <c r="B159" s="745" t="str">
        <f>B$38</f>
        <v>S1</v>
      </c>
      <c r="C159" s="772"/>
      <c r="D159" s="773"/>
    </row>
    <row r="160" spans="1:4" ht="28">
      <c r="A160" s="745"/>
      <c r="B160" s="745" t="str">
        <f>B$39</f>
        <v>S2</v>
      </c>
      <c r="C160" s="779" t="s">
        <v>2654</v>
      </c>
      <c r="D160" s="774" t="s">
        <v>2590</v>
      </c>
    </row>
    <row r="161" spans="1:4">
      <c r="A161" s="745"/>
      <c r="B161" s="745" t="str">
        <f>B$40</f>
        <v>S3</v>
      </c>
      <c r="C161" s="780"/>
      <c r="D161" s="774"/>
    </row>
    <row r="162" spans="1:4">
      <c r="A162" s="745"/>
      <c r="B162" s="745" t="str">
        <f>B$41</f>
        <v>S4</v>
      </c>
      <c r="C162" s="749"/>
      <c r="D162" s="774"/>
    </row>
    <row r="163" spans="1:4">
      <c r="A163" s="783">
        <v>1.5</v>
      </c>
      <c r="B163" s="783"/>
      <c r="C163" s="783" t="s">
        <v>2655</v>
      </c>
      <c r="D163" s="784">
        <v>3</v>
      </c>
    </row>
    <row r="164" spans="1:4" ht="28">
      <c r="A164" s="757" t="s">
        <v>2100</v>
      </c>
      <c r="B164" s="757"/>
      <c r="C164" s="757" t="s">
        <v>2656</v>
      </c>
      <c r="D164" s="776"/>
    </row>
    <row r="165" spans="1:4" ht="56">
      <c r="A165" s="745"/>
      <c r="B165" s="745" t="str">
        <f>B$37</f>
        <v>RA</v>
      </c>
      <c r="C165" s="749" t="s">
        <v>2657</v>
      </c>
      <c r="D165" s="774" t="s">
        <v>2590</v>
      </c>
    </row>
    <row r="166" spans="1:4" ht="28">
      <c r="A166" s="745"/>
      <c r="B166" s="745" t="str">
        <f>B$38</f>
        <v>S1</v>
      </c>
      <c r="C166" s="772" t="s">
        <v>2658</v>
      </c>
      <c r="D166" s="774" t="s">
        <v>2590</v>
      </c>
    </row>
    <row r="167" spans="1:4">
      <c r="A167" s="745"/>
      <c r="B167" s="745" t="str">
        <f>B$39</f>
        <v>S2</v>
      </c>
      <c r="C167" s="772" t="s">
        <v>2659</v>
      </c>
      <c r="D167" s="774" t="s">
        <v>2590</v>
      </c>
    </row>
    <row r="168" spans="1:4">
      <c r="A168" s="745"/>
      <c r="B168" s="745" t="str">
        <f>B$40</f>
        <v>S3</v>
      </c>
      <c r="C168" s="772"/>
      <c r="D168" s="773"/>
    </row>
    <row r="169" spans="1:4">
      <c r="A169" s="745"/>
      <c r="B169" s="745" t="str">
        <f>B$41</f>
        <v>S4</v>
      </c>
      <c r="C169" s="772"/>
      <c r="D169" s="774"/>
    </row>
    <row r="170" spans="1:4">
      <c r="A170" s="703"/>
      <c r="B170" s="703"/>
      <c r="C170" s="781"/>
      <c r="D170" s="764"/>
    </row>
    <row r="171" spans="1:4">
      <c r="A171" s="757" t="s">
        <v>2102</v>
      </c>
      <c r="B171" s="757"/>
      <c r="C171" s="782" t="s">
        <v>2660</v>
      </c>
      <c r="D171" s="776"/>
    </row>
    <row r="172" spans="1:4" ht="56">
      <c r="A172" s="745"/>
      <c r="B172" s="745" t="str">
        <f>B$37</f>
        <v>RA</v>
      </c>
      <c r="C172" s="772" t="s">
        <v>2661</v>
      </c>
      <c r="D172" s="774" t="s">
        <v>2590</v>
      </c>
    </row>
    <row r="173" spans="1:4">
      <c r="A173" s="745"/>
      <c r="B173" s="745" t="str">
        <f>B$38</f>
        <v>S1</v>
      </c>
      <c r="C173" s="772" t="s">
        <v>2662</v>
      </c>
      <c r="D173" s="774" t="s">
        <v>2590</v>
      </c>
    </row>
    <row r="174" spans="1:4">
      <c r="A174" s="745"/>
      <c r="B174" s="745" t="str">
        <f>B$39</f>
        <v>S2</v>
      </c>
      <c r="C174" s="772" t="s">
        <v>2663</v>
      </c>
      <c r="D174" s="774" t="s">
        <v>2590</v>
      </c>
    </row>
    <row r="175" spans="1:4">
      <c r="A175" s="745"/>
      <c r="B175" s="745" t="str">
        <f>B$40</f>
        <v>S3</v>
      </c>
      <c r="C175" s="772"/>
      <c r="D175" s="773"/>
    </row>
    <row r="176" spans="1:4">
      <c r="A176" s="745"/>
      <c r="B176" s="745" t="str">
        <f>B$41</f>
        <v>S4</v>
      </c>
      <c r="C176" s="772"/>
      <c r="D176" s="774"/>
    </row>
    <row r="177" spans="1:4">
      <c r="A177" s="703"/>
      <c r="B177" s="703"/>
      <c r="C177" s="781"/>
      <c r="D177" s="764"/>
    </row>
    <row r="178" spans="1:4">
      <c r="A178" s="757" t="s">
        <v>2104</v>
      </c>
      <c r="B178" s="757"/>
      <c r="C178" s="782" t="s">
        <v>2664</v>
      </c>
      <c r="D178" s="776"/>
    </row>
    <row r="179" spans="1:4">
      <c r="A179" s="745"/>
      <c r="B179" s="745" t="s">
        <v>1069</v>
      </c>
      <c r="C179" s="772" t="s">
        <v>2665</v>
      </c>
      <c r="D179" s="774" t="s">
        <v>2590</v>
      </c>
    </row>
    <row r="180" spans="1:4">
      <c r="A180" s="745"/>
      <c r="B180" s="745" t="str">
        <f>B$38</f>
        <v>S1</v>
      </c>
      <c r="C180" s="772" t="s">
        <v>2666</v>
      </c>
      <c r="D180" s="774" t="s">
        <v>2590</v>
      </c>
    </row>
    <row r="181" spans="1:4">
      <c r="A181" s="745"/>
      <c r="B181" s="745" t="str">
        <f>B$39</f>
        <v>S2</v>
      </c>
      <c r="C181" s="772" t="s">
        <v>2666</v>
      </c>
      <c r="D181" s="774" t="s">
        <v>2590</v>
      </c>
    </row>
    <row r="182" spans="1:4">
      <c r="A182" s="745"/>
      <c r="B182" s="745" t="str">
        <f>B$40</f>
        <v>S3</v>
      </c>
      <c r="C182" s="772"/>
      <c r="D182" s="773"/>
    </row>
    <row r="183" spans="1:4">
      <c r="A183" s="745"/>
      <c r="B183" s="745" t="str">
        <f>B$41</f>
        <v>S4</v>
      </c>
      <c r="C183" s="749"/>
      <c r="D183" s="774"/>
    </row>
    <row r="184" spans="1:4">
      <c r="A184" s="703"/>
      <c r="B184" s="703"/>
      <c r="C184" s="703"/>
      <c r="D184" s="764"/>
    </row>
    <row r="185" spans="1:4">
      <c r="A185" s="767">
        <v>1.6</v>
      </c>
      <c r="B185" s="767"/>
      <c r="C185" s="767" t="s">
        <v>2667</v>
      </c>
      <c r="D185" s="768">
        <v>3</v>
      </c>
    </row>
    <row r="186" spans="1:4" ht="42">
      <c r="A186" s="757" t="s">
        <v>2668</v>
      </c>
      <c r="B186" s="757"/>
      <c r="C186" s="757" t="s">
        <v>2669</v>
      </c>
      <c r="D186" s="776"/>
    </row>
    <row r="187" spans="1:4">
      <c r="A187" s="745"/>
      <c r="B187" s="745" t="s">
        <v>1069</v>
      </c>
      <c r="C187" s="749" t="s">
        <v>2670</v>
      </c>
      <c r="D187" s="774" t="s">
        <v>2590</v>
      </c>
    </row>
    <row r="188" spans="1:4">
      <c r="A188" s="745"/>
      <c r="B188" s="745" t="str">
        <f>B$38</f>
        <v>S1</v>
      </c>
      <c r="C188" s="772"/>
      <c r="D188" s="773"/>
    </row>
    <row r="189" spans="1:4">
      <c r="A189" s="745"/>
      <c r="B189" s="745" t="str">
        <f>B$39</f>
        <v>S2</v>
      </c>
      <c r="C189" s="749" t="s">
        <v>2670</v>
      </c>
      <c r="D189" s="774" t="s">
        <v>2590</v>
      </c>
    </row>
    <row r="190" spans="1:4">
      <c r="A190" s="745"/>
      <c r="B190" s="745" t="str">
        <f>B$40</f>
        <v>S3</v>
      </c>
      <c r="C190" s="780"/>
      <c r="D190" s="774"/>
    </row>
    <row r="191" spans="1:4">
      <c r="A191" s="745"/>
      <c r="B191" s="745" t="str">
        <f>B$41</f>
        <v>S4</v>
      </c>
      <c r="C191" s="772"/>
      <c r="D191" s="774"/>
    </row>
    <row r="192" spans="1:4">
      <c r="A192" s="707"/>
      <c r="B192" s="707"/>
      <c r="C192" s="781"/>
      <c r="D192" s="764"/>
    </row>
    <row r="193" spans="1:4" ht="28">
      <c r="A193" s="757" t="s">
        <v>2671</v>
      </c>
      <c r="B193" s="757"/>
      <c r="C193" s="782" t="s">
        <v>2672</v>
      </c>
      <c r="D193" s="776"/>
    </row>
    <row r="194" spans="1:4">
      <c r="A194" s="745"/>
      <c r="B194" s="745" t="s">
        <v>1069</v>
      </c>
      <c r="C194" s="772" t="s">
        <v>2673</v>
      </c>
      <c r="D194" s="774" t="s">
        <v>2590</v>
      </c>
    </row>
    <row r="195" spans="1:4">
      <c r="A195" s="745"/>
      <c r="B195" s="745" t="str">
        <f>B$38</f>
        <v>S1</v>
      </c>
      <c r="C195" s="772"/>
      <c r="D195" s="774"/>
    </row>
    <row r="196" spans="1:4">
      <c r="A196" s="745"/>
      <c r="B196" s="745" t="str">
        <f>B$39</f>
        <v>S2</v>
      </c>
      <c r="C196" s="772" t="s">
        <v>2673</v>
      </c>
      <c r="D196" s="774" t="s">
        <v>2590</v>
      </c>
    </row>
    <row r="197" spans="1:4">
      <c r="A197" s="745"/>
      <c r="B197" s="745" t="str">
        <f>B$40</f>
        <v>S3</v>
      </c>
      <c r="C197" s="745"/>
      <c r="D197" s="774"/>
    </row>
    <row r="198" spans="1:4">
      <c r="A198" s="745"/>
      <c r="B198" s="745" t="str">
        <f>B$41</f>
        <v>S4</v>
      </c>
      <c r="C198" s="749"/>
      <c r="D198" s="774"/>
    </row>
    <row r="199" spans="1:4">
      <c r="A199" s="707"/>
      <c r="B199" s="707"/>
      <c r="C199" s="703"/>
      <c r="D199" s="764"/>
    </row>
    <row r="200" spans="1:4">
      <c r="A200" s="707"/>
      <c r="B200" s="707"/>
      <c r="C200" s="703"/>
      <c r="D200" s="764"/>
    </row>
    <row r="201" spans="1:4">
      <c r="A201" s="703"/>
      <c r="B201" s="703"/>
      <c r="C201" s="703"/>
      <c r="D201" s="764"/>
    </row>
    <row r="202" spans="1:4" ht="28">
      <c r="A202" s="767">
        <v>2</v>
      </c>
      <c r="B202" s="767"/>
      <c r="C202" s="767" t="s">
        <v>2674</v>
      </c>
      <c r="D202" s="777"/>
    </row>
    <row r="203" spans="1:4" ht="28">
      <c r="A203" s="767">
        <v>2.1</v>
      </c>
      <c r="B203" s="767"/>
      <c r="C203" s="767" t="s">
        <v>2675</v>
      </c>
      <c r="D203" s="768">
        <v>4</v>
      </c>
    </row>
    <row r="204" spans="1:4">
      <c r="A204" s="757" t="s">
        <v>2676</v>
      </c>
      <c r="B204" s="757"/>
      <c r="C204" s="757" t="s">
        <v>2677</v>
      </c>
      <c r="D204" s="776"/>
    </row>
    <row r="205" spans="1:4" ht="140">
      <c r="A205" s="745"/>
      <c r="B205" s="745" t="s">
        <v>1069</v>
      </c>
      <c r="C205" s="785" t="s">
        <v>2678</v>
      </c>
      <c r="D205" s="786" t="s">
        <v>2590</v>
      </c>
    </row>
    <row r="206" spans="1:4">
      <c r="A206" s="745"/>
      <c r="B206" s="745" t="str">
        <f>B$38</f>
        <v>S1</v>
      </c>
      <c r="C206" s="787"/>
      <c r="D206" s="774"/>
    </row>
    <row r="207" spans="1:4">
      <c r="A207" s="745"/>
      <c r="B207" s="745" t="str">
        <f>B$39</f>
        <v>S2</v>
      </c>
      <c r="C207" s="745"/>
      <c r="D207" s="773"/>
    </row>
    <row r="208" spans="1:4">
      <c r="A208" s="745"/>
      <c r="B208" s="745" t="str">
        <f>B$40</f>
        <v>S3</v>
      </c>
      <c r="C208" s="745"/>
      <c r="D208" s="774"/>
    </row>
    <row r="209" spans="1:4">
      <c r="A209" s="745"/>
      <c r="B209" s="745" t="str">
        <f>B$41</f>
        <v>S4</v>
      </c>
      <c r="C209" s="749"/>
      <c r="D209" s="774"/>
    </row>
    <row r="210" spans="1:4">
      <c r="A210" s="703"/>
      <c r="B210" s="703"/>
      <c r="C210" s="703"/>
      <c r="D210" s="764"/>
    </row>
    <row r="211" spans="1:4">
      <c r="A211" s="757" t="s">
        <v>2679</v>
      </c>
      <c r="B211" s="757"/>
      <c r="C211" s="757" t="s">
        <v>2680</v>
      </c>
      <c r="D211" s="776"/>
    </row>
    <row r="212" spans="1:4" ht="28">
      <c r="A212" s="745"/>
      <c r="B212" s="745" t="str">
        <f>B$37</f>
        <v>RA</v>
      </c>
      <c r="C212" s="749" t="s">
        <v>2681</v>
      </c>
      <c r="D212" s="786" t="s">
        <v>2590</v>
      </c>
    </row>
    <row r="213" spans="1:4">
      <c r="A213" s="745"/>
      <c r="B213" s="745" t="str">
        <f>B$38</f>
        <v>S1</v>
      </c>
      <c r="C213" s="745"/>
      <c r="D213" s="774"/>
    </row>
    <row r="214" spans="1:4">
      <c r="A214" s="745"/>
      <c r="B214" s="745" t="str">
        <f>B$39</f>
        <v>S2</v>
      </c>
      <c r="C214" s="749"/>
      <c r="D214" s="773"/>
    </row>
    <row r="215" spans="1:4">
      <c r="A215" s="745"/>
      <c r="B215" s="745" t="str">
        <f>B$40</f>
        <v>S3</v>
      </c>
      <c r="C215" s="745"/>
      <c r="D215" s="774"/>
    </row>
    <row r="216" spans="1:4">
      <c r="A216" s="745"/>
      <c r="B216" s="745" t="str">
        <f>B$41</f>
        <v>S4</v>
      </c>
      <c r="C216" s="749"/>
      <c r="D216" s="774"/>
    </row>
    <row r="217" spans="1:4">
      <c r="A217" s="703"/>
      <c r="B217" s="703"/>
      <c r="C217" s="703"/>
      <c r="D217" s="764"/>
    </row>
    <row r="218" spans="1:4">
      <c r="A218" s="757" t="s">
        <v>2682</v>
      </c>
      <c r="B218" s="757"/>
      <c r="C218" s="757" t="s">
        <v>2683</v>
      </c>
      <c r="D218" s="776"/>
    </row>
    <row r="219" spans="1:4" ht="42">
      <c r="A219" s="745"/>
      <c r="B219" s="745" t="str">
        <f>B$37</f>
        <v>RA</v>
      </c>
      <c r="C219" s="749" t="s">
        <v>2684</v>
      </c>
      <c r="D219" s="786" t="s">
        <v>2590</v>
      </c>
    </row>
    <row r="220" spans="1:4">
      <c r="A220" s="745"/>
      <c r="B220" s="745" t="str">
        <f>B$38</f>
        <v>S1</v>
      </c>
      <c r="C220" s="787"/>
      <c r="D220" s="774"/>
    </row>
    <row r="221" spans="1:4">
      <c r="A221" s="745"/>
      <c r="B221" s="745" t="str">
        <f>B$39</f>
        <v>S2</v>
      </c>
      <c r="C221" s="749"/>
      <c r="D221" s="773"/>
    </row>
    <row r="222" spans="1:4">
      <c r="A222" s="745"/>
      <c r="B222" s="745" t="str">
        <f>B$40</f>
        <v>S3</v>
      </c>
      <c r="C222" s="745"/>
      <c r="D222" s="774"/>
    </row>
    <row r="223" spans="1:4">
      <c r="A223" s="745"/>
      <c r="B223" s="745" t="str">
        <f>B$41</f>
        <v>S4</v>
      </c>
      <c r="C223" s="749"/>
      <c r="D223" s="774"/>
    </row>
    <row r="224" spans="1:4">
      <c r="A224" s="703"/>
      <c r="B224" s="703"/>
      <c r="C224" s="703"/>
      <c r="D224" s="764"/>
    </row>
    <row r="225" spans="1:4" ht="28">
      <c r="A225" s="757" t="s">
        <v>2685</v>
      </c>
      <c r="B225" s="757"/>
      <c r="C225" s="757" t="s">
        <v>2686</v>
      </c>
      <c r="D225" s="776"/>
    </row>
    <row r="226" spans="1:4">
      <c r="A226" s="745"/>
      <c r="B226" s="745" t="str">
        <f>B$37</f>
        <v>RA</v>
      </c>
      <c r="C226" s="749" t="s">
        <v>2687</v>
      </c>
      <c r="D226" s="786" t="s">
        <v>2590</v>
      </c>
    </row>
    <row r="227" spans="1:4">
      <c r="A227" s="745"/>
      <c r="B227" s="745" t="str">
        <f>B$38</f>
        <v>S1</v>
      </c>
      <c r="C227" s="787"/>
      <c r="D227" s="774"/>
    </row>
    <row r="228" spans="1:4">
      <c r="A228" s="745"/>
      <c r="B228" s="745" t="str">
        <f>B$39</f>
        <v>S2</v>
      </c>
      <c r="C228" s="749"/>
      <c r="D228" s="773"/>
    </row>
    <row r="229" spans="1:4">
      <c r="A229" s="745"/>
      <c r="B229" s="745" t="str">
        <f>B$40</f>
        <v>S3</v>
      </c>
      <c r="C229" s="745"/>
      <c r="D229" s="774"/>
    </row>
    <row r="230" spans="1:4">
      <c r="A230" s="745"/>
      <c r="B230" s="745" t="str">
        <f>B$41</f>
        <v>S4</v>
      </c>
      <c r="C230" s="749"/>
      <c r="D230" s="774"/>
    </row>
    <row r="231" spans="1:4">
      <c r="A231" s="703"/>
      <c r="B231" s="703"/>
      <c r="C231" s="703"/>
      <c r="D231" s="764"/>
    </row>
    <row r="232" spans="1:4" ht="42">
      <c r="A232" s="767">
        <v>2.2000000000000002</v>
      </c>
      <c r="B232" s="767"/>
      <c r="C232" s="767" t="s">
        <v>2688</v>
      </c>
      <c r="D232" s="768">
        <v>4</v>
      </c>
    </row>
    <row r="233" spans="1:4" ht="28">
      <c r="A233" s="757" t="s">
        <v>2689</v>
      </c>
      <c r="B233" s="757"/>
      <c r="C233" s="757" t="s">
        <v>2690</v>
      </c>
      <c r="D233" s="776"/>
    </row>
    <row r="234" spans="1:4" ht="154">
      <c r="A234" s="745"/>
      <c r="B234" s="745" t="str">
        <f>B$37</f>
        <v>RA</v>
      </c>
      <c r="C234" s="749" t="s">
        <v>2691</v>
      </c>
      <c r="D234" s="786" t="s">
        <v>2590</v>
      </c>
    </row>
    <row r="235" spans="1:4">
      <c r="A235" s="745"/>
      <c r="B235" s="745" t="str">
        <f>B$38</f>
        <v>S1</v>
      </c>
      <c r="C235" s="787"/>
      <c r="D235" s="774"/>
    </row>
    <row r="236" spans="1:4">
      <c r="A236" s="745"/>
      <c r="B236" s="745" t="str">
        <f>B$39</f>
        <v>S2</v>
      </c>
      <c r="C236" s="749"/>
      <c r="D236" s="773"/>
    </row>
    <row r="237" spans="1:4">
      <c r="A237" s="745"/>
      <c r="B237" s="745" t="str">
        <f>B$40</f>
        <v>S3</v>
      </c>
      <c r="C237" s="749"/>
      <c r="D237" s="774"/>
    </row>
    <row r="238" spans="1:4">
      <c r="A238" s="745"/>
      <c r="B238" s="745" t="str">
        <f>B$41</f>
        <v>S4</v>
      </c>
      <c r="C238" s="749"/>
      <c r="D238" s="774"/>
    </row>
    <row r="239" spans="1:4">
      <c r="A239" s="703"/>
      <c r="B239" s="788"/>
      <c r="C239" s="703"/>
      <c r="D239" s="764"/>
    </row>
    <row r="240" spans="1:4" ht="28">
      <c r="A240" s="757" t="s">
        <v>2692</v>
      </c>
      <c r="B240" s="757"/>
      <c r="C240" s="757" t="s">
        <v>2693</v>
      </c>
      <c r="D240" s="776"/>
    </row>
    <row r="241" spans="1:4">
      <c r="A241" s="745"/>
      <c r="B241" s="745" t="str">
        <f>B$37</f>
        <v>RA</v>
      </c>
      <c r="C241" s="749" t="s">
        <v>2694</v>
      </c>
      <c r="D241" s="786" t="s">
        <v>2590</v>
      </c>
    </row>
    <row r="242" spans="1:4">
      <c r="A242" s="745"/>
      <c r="B242" s="745" t="str">
        <f>B$38</f>
        <v>S1</v>
      </c>
      <c r="C242" s="787"/>
      <c r="D242" s="774"/>
    </row>
    <row r="243" spans="1:4">
      <c r="A243" s="745"/>
      <c r="B243" s="745" t="str">
        <f>B$39</f>
        <v>S2</v>
      </c>
      <c r="C243" s="749"/>
      <c r="D243" s="773"/>
    </row>
    <row r="244" spans="1:4">
      <c r="A244" s="745"/>
      <c r="B244" s="745" t="str">
        <f>B$40</f>
        <v>S3</v>
      </c>
      <c r="C244" s="745"/>
      <c r="D244" s="774"/>
    </row>
    <row r="245" spans="1:4">
      <c r="A245" s="745"/>
      <c r="B245" s="745" t="str">
        <f>B$41</f>
        <v>S4</v>
      </c>
      <c r="C245" s="749"/>
      <c r="D245" s="774"/>
    </row>
    <row r="246" spans="1:4">
      <c r="A246" s="703"/>
      <c r="B246" s="703"/>
      <c r="C246" s="703"/>
      <c r="D246" s="764"/>
    </row>
    <row r="247" spans="1:4" ht="42">
      <c r="A247" s="757" t="s">
        <v>2695</v>
      </c>
      <c r="B247" s="757"/>
      <c r="C247" s="757" t="s">
        <v>2696</v>
      </c>
      <c r="D247" s="776"/>
    </row>
    <row r="248" spans="1:4" ht="84">
      <c r="A248" s="745"/>
      <c r="B248" s="745" t="str">
        <f>B$37</f>
        <v>RA</v>
      </c>
      <c r="C248" s="749" t="s">
        <v>2697</v>
      </c>
      <c r="D248" s="786" t="s">
        <v>2590</v>
      </c>
    </row>
    <row r="249" spans="1:4">
      <c r="A249" s="745"/>
      <c r="B249" s="745" t="str">
        <f>B$38</f>
        <v>S1</v>
      </c>
      <c r="C249" s="787"/>
      <c r="D249" s="774"/>
    </row>
    <row r="250" spans="1:4">
      <c r="A250" s="745"/>
      <c r="B250" s="745" t="str">
        <f>B$39</f>
        <v>S2</v>
      </c>
      <c r="C250" s="749"/>
      <c r="D250" s="773"/>
    </row>
    <row r="251" spans="1:4">
      <c r="A251" s="745"/>
      <c r="B251" s="745" t="str">
        <f>B$40</f>
        <v>S3</v>
      </c>
      <c r="C251" s="745"/>
      <c r="D251" s="774"/>
    </row>
    <row r="252" spans="1:4">
      <c r="A252" s="745"/>
      <c r="B252" s="745" t="str">
        <f>B$41</f>
        <v>S4</v>
      </c>
      <c r="C252" s="749"/>
      <c r="D252" s="774"/>
    </row>
    <row r="253" spans="1:4">
      <c r="A253" s="703"/>
      <c r="B253" s="703"/>
      <c r="C253" s="703"/>
      <c r="D253" s="764"/>
    </row>
    <row r="254" spans="1:4" ht="42">
      <c r="A254" s="767">
        <v>2.2999999999999998</v>
      </c>
      <c r="B254" s="767"/>
      <c r="C254" s="767" t="s">
        <v>2698</v>
      </c>
      <c r="D254" s="768">
        <v>4</v>
      </c>
    </row>
    <row r="255" spans="1:4" ht="28">
      <c r="A255" s="757" t="s">
        <v>2113</v>
      </c>
      <c r="B255" s="757"/>
      <c r="C255" s="757" t="s">
        <v>2699</v>
      </c>
      <c r="D255" s="776"/>
    </row>
    <row r="256" spans="1:4" ht="84">
      <c r="A256" s="745"/>
      <c r="B256" s="745" t="str">
        <f>B$37</f>
        <v>RA</v>
      </c>
      <c r="C256" s="749" t="s">
        <v>2700</v>
      </c>
      <c r="D256" s="786" t="s">
        <v>2590</v>
      </c>
    </row>
    <row r="257" spans="1:4">
      <c r="A257" s="745"/>
      <c r="B257" s="745" t="str">
        <f>B$38</f>
        <v>S1</v>
      </c>
      <c r="C257" s="749" t="s">
        <v>2701</v>
      </c>
      <c r="D257" s="786" t="s">
        <v>2590</v>
      </c>
    </row>
    <row r="258" spans="1:4">
      <c r="A258" s="745"/>
      <c r="B258" s="745" t="str">
        <f>B$39</f>
        <v>S2</v>
      </c>
      <c r="C258" s="749" t="s">
        <v>2701</v>
      </c>
      <c r="D258" s="786" t="s">
        <v>2590</v>
      </c>
    </row>
    <row r="259" spans="1:4">
      <c r="A259" s="745"/>
      <c r="B259" s="745" t="str">
        <f>B$40</f>
        <v>S3</v>
      </c>
      <c r="C259" s="772"/>
      <c r="D259" s="773"/>
    </row>
    <row r="260" spans="1:4">
      <c r="A260" s="745"/>
      <c r="B260" s="745" t="str">
        <f>B$41</f>
        <v>S4</v>
      </c>
      <c r="C260" s="772"/>
      <c r="D260" s="774"/>
    </row>
    <row r="261" spans="1:4">
      <c r="A261" s="703"/>
      <c r="B261" s="703"/>
      <c r="C261" s="781"/>
      <c r="D261" s="764"/>
    </row>
    <row r="262" spans="1:4" ht="28">
      <c r="A262" s="757" t="s">
        <v>2115</v>
      </c>
      <c r="B262" s="757"/>
      <c r="C262" s="782" t="s">
        <v>2702</v>
      </c>
      <c r="D262" s="776"/>
    </row>
    <row r="263" spans="1:4">
      <c r="A263" s="745"/>
      <c r="B263" s="745" t="str">
        <f>B$37</f>
        <v>RA</v>
      </c>
      <c r="C263" s="772" t="s">
        <v>2703</v>
      </c>
      <c r="D263" s="786" t="s">
        <v>2590</v>
      </c>
    </row>
    <row r="264" spans="1:4">
      <c r="A264" s="745"/>
      <c r="B264" s="745" t="str">
        <f>B$38</f>
        <v>S1</v>
      </c>
      <c r="C264" s="749" t="s">
        <v>2701</v>
      </c>
      <c r="D264" s="786" t="s">
        <v>2590</v>
      </c>
    </row>
    <row r="265" spans="1:4">
      <c r="A265" s="745"/>
      <c r="B265" s="745" t="str">
        <f>B$39</f>
        <v>S2</v>
      </c>
      <c r="C265" s="749" t="s">
        <v>2701</v>
      </c>
      <c r="D265" s="786" t="s">
        <v>2590</v>
      </c>
    </row>
    <row r="266" spans="1:4">
      <c r="A266" s="745"/>
      <c r="B266" s="745" t="str">
        <f>B$40</f>
        <v>S3</v>
      </c>
      <c r="C266" s="772"/>
      <c r="D266" s="773"/>
    </row>
    <row r="267" spans="1:4">
      <c r="A267" s="745"/>
      <c r="B267" s="745" t="str">
        <f>B$41</f>
        <v>S4</v>
      </c>
      <c r="C267" s="749"/>
      <c r="D267" s="774"/>
    </row>
    <row r="268" spans="1:4">
      <c r="A268" s="703"/>
      <c r="B268" s="703"/>
      <c r="C268" s="703"/>
      <c r="D268" s="764"/>
    </row>
    <row r="269" spans="1:4" ht="42">
      <c r="A269" s="757" t="s">
        <v>2117</v>
      </c>
      <c r="B269" s="757"/>
      <c r="C269" s="757" t="s">
        <v>2704</v>
      </c>
      <c r="D269" s="776"/>
    </row>
    <row r="270" spans="1:4" ht="28">
      <c r="A270" s="745"/>
      <c r="B270" s="745" t="str">
        <f>B$37</f>
        <v>RA</v>
      </c>
      <c r="C270" s="749" t="s">
        <v>2705</v>
      </c>
      <c r="D270" s="786" t="s">
        <v>2590</v>
      </c>
    </row>
    <row r="271" spans="1:4">
      <c r="A271" s="745"/>
      <c r="B271" s="745" t="str">
        <f>B$38</f>
        <v>S1</v>
      </c>
      <c r="C271" s="749" t="s">
        <v>2701</v>
      </c>
      <c r="D271" s="786" t="s">
        <v>2590</v>
      </c>
    </row>
    <row r="272" spans="1:4">
      <c r="A272" s="745"/>
      <c r="B272" s="745" t="str">
        <f>B$39</f>
        <v>S2</v>
      </c>
      <c r="C272" s="749" t="s">
        <v>2701</v>
      </c>
      <c r="D272" s="786" t="s">
        <v>2590</v>
      </c>
    </row>
    <row r="273" spans="1:4">
      <c r="A273" s="745"/>
      <c r="B273" s="745" t="str">
        <f>B$40</f>
        <v>S3</v>
      </c>
      <c r="C273" s="772"/>
      <c r="D273" s="773"/>
    </row>
    <row r="274" spans="1:4">
      <c r="A274" s="745"/>
      <c r="B274" s="745" t="str">
        <f>B$41</f>
        <v>S4</v>
      </c>
      <c r="C274" s="772"/>
      <c r="D274" s="774"/>
    </row>
    <row r="275" spans="1:4">
      <c r="A275" s="703"/>
      <c r="B275" s="703"/>
      <c r="C275" s="781"/>
      <c r="D275" s="764"/>
    </row>
    <row r="276" spans="1:4" ht="28">
      <c r="A276" s="757" t="s">
        <v>2706</v>
      </c>
      <c r="B276" s="757"/>
      <c r="C276" s="782" t="s">
        <v>2707</v>
      </c>
      <c r="D276" s="776"/>
    </row>
    <row r="277" spans="1:4" ht="42">
      <c r="A277" s="745"/>
      <c r="B277" s="745" t="str">
        <f>B$37</f>
        <v>RA</v>
      </c>
      <c r="C277" s="772" t="s">
        <v>2708</v>
      </c>
      <c r="D277" s="663" t="s">
        <v>2590</v>
      </c>
    </row>
    <row r="278" spans="1:4" ht="15">
      <c r="A278" s="745"/>
      <c r="B278" s="745" t="str">
        <f>B$38</f>
        <v>S1</v>
      </c>
      <c r="C278" s="772" t="s">
        <v>2709</v>
      </c>
      <c r="D278" s="663" t="s">
        <v>2590</v>
      </c>
    </row>
    <row r="279" spans="1:4" ht="28">
      <c r="A279" s="745"/>
      <c r="B279" s="745" t="str">
        <f>B$39</f>
        <v>S2</v>
      </c>
      <c r="C279" s="772" t="s">
        <v>2710</v>
      </c>
      <c r="D279" s="663" t="s">
        <v>2590</v>
      </c>
    </row>
    <row r="280" spans="1:4">
      <c r="A280" s="745"/>
      <c r="B280" s="745" t="str">
        <f>B$40</f>
        <v>S3</v>
      </c>
      <c r="C280" s="749"/>
      <c r="D280" s="773"/>
    </row>
    <row r="281" spans="1:4">
      <c r="A281" s="745"/>
      <c r="B281" s="745" t="str">
        <f>B$41</f>
        <v>S4</v>
      </c>
      <c r="C281" s="749"/>
      <c r="D281" s="774"/>
    </row>
    <row r="282" spans="1:4">
      <c r="A282" s="703"/>
      <c r="B282" s="703"/>
      <c r="C282" s="703"/>
      <c r="D282" s="764"/>
    </row>
    <row r="283" spans="1:4" ht="112">
      <c r="A283" s="757" t="s">
        <v>2711</v>
      </c>
      <c r="B283" s="757"/>
      <c r="C283" s="757" t="s">
        <v>2712</v>
      </c>
      <c r="D283" s="776"/>
    </row>
    <row r="284" spans="1:4">
      <c r="A284" s="745"/>
      <c r="B284" s="745" t="str">
        <f>B$37</f>
        <v>RA</v>
      </c>
      <c r="C284" s="772" t="s">
        <v>2703</v>
      </c>
      <c r="D284" s="786" t="s">
        <v>2590</v>
      </c>
    </row>
    <row r="285" spans="1:4">
      <c r="A285" s="745"/>
      <c r="B285" s="745" t="str">
        <f>B$38</f>
        <v>S1</v>
      </c>
      <c r="C285" s="772" t="s">
        <v>2703</v>
      </c>
      <c r="D285" s="786" t="s">
        <v>2590</v>
      </c>
    </row>
    <row r="286" spans="1:4">
      <c r="A286" s="745"/>
      <c r="B286" s="745" t="str">
        <f>B$39</f>
        <v>S2</v>
      </c>
      <c r="C286" s="772" t="s">
        <v>2703</v>
      </c>
      <c r="D286" s="786" t="s">
        <v>2590</v>
      </c>
    </row>
    <row r="287" spans="1:4">
      <c r="A287" s="745"/>
      <c r="B287" s="745" t="str">
        <f>B$40</f>
        <v>S3</v>
      </c>
      <c r="C287" s="772"/>
      <c r="D287" s="773"/>
    </row>
    <row r="288" spans="1:4">
      <c r="A288" s="745"/>
      <c r="B288" s="745" t="str">
        <f>B$41</f>
        <v>S4</v>
      </c>
      <c r="C288" s="749"/>
      <c r="D288" s="774"/>
    </row>
    <row r="289" spans="1:4">
      <c r="A289" s="703"/>
      <c r="B289" s="703"/>
      <c r="C289" s="703"/>
      <c r="D289" s="764"/>
    </row>
    <row r="290" spans="1:4" ht="28">
      <c r="A290" s="767">
        <v>3</v>
      </c>
      <c r="B290" s="767"/>
      <c r="C290" s="767" t="s">
        <v>2713</v>
      </c>
      <c r="D290" s="768"/>
    </row>
    <row r="291" spans="1:4" ht="28">
      <c r="A291" s="767">
        <v>3.1</v>
      </c>
      <c r="B291" s="767"/>
      <c r="C291" s="767" t="s">
        <v>2714</v>
      </c>
      <c r="D291" s="768">
        <v>4</v>
      </c>
    </row>
    <row r="292" spans="1:4" ht="42">
      <c r="A292" s="757" t="s">
        <v>2123</v>
      </c>
      <c r="B292" s="757"/>
      <c r="C292" s="757" t="s">
        <v>2715</v>
      </c>
      <c r="D292" s="776"/>
    </row>
    <row r="293" spans="1:4" ht="98">
      <c r="A293" s="745"/>
      <c r="B293" s="745" t="str">
        <f>B$37</f>
        <v>RA</v>
      </c>
      <c r="C293" s="749" t="s">
        <v>2716</v>
      </c>
      <c r="D293" s="786" t="s">
        <v>2590</v>
      </c>
    </row>
    <row r="294" spans="1:4" ht="56">
      <c r="A294" s="745"/>
      <c r="B294" s="745" t="str">
        <f>B$38</f>
        <v>S1</v>
      </c>
      <c r="C294" s="49" t="s">
        <v>2717</v>
      </c>
      <c r="D294" s="786" t="s">
        <v>2590</v>
      </c>
    </row>
    <row r="295" spans="1:4">
      <c r="A295" s="745"/>
      <c r="B295" s="745" t="str">
        <f>B$39</f>
        <v>S2</v>
      </c>
      <c r="C295" s="745"/>
      <c r="D295" s="774"/>
    </row>
    <row r="296" spans="1:4">
      <c r="A296" s="745"/>
      <c r="B296" s="745" t="str">
        <f>B$40</f>
        <v>S3</v>
      </c>
      <c r="C296" s="749"/>
      <c r="D296" s="773"/>
    </row>
    <row r="297" spans="1:4">
      <c r="A297" s="745"/>
      <c r="B297" s="745" t="str">
        <f>B$41</f>
        <v>S4</v>
      </c>
      <c r="C297" s="749"/>
      <c r="D297" s="774"/>
    </row>
    <row r="298" spans="1:4">
      <c r="A298" s="703"/>
      <c r="B298" s="788"/>
      <c r="C298" s="703"/>
      <c r="D298" s="764"/>
    </row>
    <row r="299" spans="1:4">
      <c r="A299" s="703"/>
      <c r="B299" s="703"/>
      <c r="C299" s="703"/>
      <c r="D299" s="764"/>
    </row>
    <row r="300" spans="1:4" ht="42">
      <c r="A300" s="757" t="s">
        <v>2125</v>
      </c>
      <c r="B300" s="757"/>
      <c r="C300" s="757" t="s">
        <v>2718</v>
      </c>
      <c r="D300" s="776"/>
    </row>
    <row r="301" spans="1:4">
      <c r="A301" s="745"/>
      <c r="B301" s="745" t="str">
        <f>B$37</f>
        <v>RA</v>
      </c>
      <c r="C301" s="749" t="s">
        <v>2355</v>
      </c>
      <c r="D301" s="774"/>
    </row>
    <row r="302" spans="1:4">
      <c r="A302" s="745"/>
      <c r="B302" s="745" t="str">
        <f>B$38</f>
        <v>S1</v>
      </c>
      <c r="C302" s="49" t="s">
        <v>2355</v>
      </c>
      <c r="D302" s="774"/>
    </row>
    <row r="303" spans="1:4">
      <c r="A303" s="745"/>
      <c r="B303" s="745" t="str">
        <f>B$39</f>
        <v>S2</v>
      </c>
      <c r="C303" s="745"/>
      <c r="D303" s="774"/>
    </row>
    <row r="304" spans="1:4">
      <c r="A304" s="745"/>
      <c r="B304" s="745" t="str">
        <f>B$40</f>
        <v>S3</v>
      </c>
      <c r="C304" s="749"/>
      <c r="D304" s="774"/>
    </row>
    <row r="305" spans="1:4">
      <c r="A305" s="745"/>
      <c r="B305" s="745" t="str">
        <f>B$41</f>
        <v>S4</v>
      </c>
      <c r="C305" s="749"/>
      <c r="D305" s="774"/>
    </row>
    <row r="306" spans="1:4">
      <c r="A306" s="703"/>
      <c r="B306" s="703"/>
      <c r="C306" s="703"/>
      <c r="D306" s="764"/>
    </row>
    <row r="307" spans="1:4">
      <c r="A307" s="757" t="s">
        <v>2127</v>
      </c>
      <c r="B307" s="757"/>
      <c r="C307" s="757" t="s">
        <v>2719</v>
      </c>
      <c r="D307" s="776"/>
    </row>
    <row r="308" spans="1:4" ht="42">
      <c r="A308" s="745"/>
      <c r="B308" s="745" t="str">
        <f>B$37</f>
        <v>RA</v>
      </c>
      <c r="C308" s="749" t="s">
        <v>2720</v>
      </c>
      <c r="D308" s="786" t="s">
        <v>2590</v>
      </c>
    </row>
    <row r="309" spans="1:4" ht="28">
      <c r="A309" s="745"/>
      <c r="B309" s="745" t="str">
        <f>B$38</f>
        <v>S1</v>
      </c>
      <c r="C309" s="49" t="s">
        <v>2721</v>
      </c>
      <c r="D309" s="786" t="s">
        <v>2590</v>
      </c>
    </row>
    <row r="310" spans="1:4">
      <c r="A310" s="745"/>
      <c r="B310" s="745" t="str">
        <f>B$39</f>
        <v>S2</v>
      </c>
      <c r="C310" s="745"/>
      <c r="D310" s="774"/>
    </row>
    <row r="311" spans="1:4">
      <c r="A311" s="745"/>
      <c r="B311" s="745" t="str">
        <f>B$40</f>
        <v>S3</v>
      </c>
      <c r="C311" s="749"/>
      <c r="D311" s="773"/>
    </row>
    <row r="312" spans="1:4">
      <c r="A312" s="745"/>
      <c r="B312" s="745" t="str">
        <f>B$41</f>
        <v>S4</v>
      </c>
      <c r="C312" s="749"/>
      <c r="D312" s="774"/>
    </row>
    <row r="313" spans="1:4">
      <c r="A313" s="703"/>
      <c r="B313" s="703"/>
      <c r="C313" s="703"/>
      <c r="D313" s="764"/>
    </row>
    <row r="314" spans="1:4" ht="168">
      <c r="A314" s="757" t="s">
        <v>2129</v>
      </c>
      <c r="B314" s="757"/>
      <c r="C314" s="757" t="s">
        <v>2722</v>
      </c>
      <c r="D314" s="776"/>
    </row>
    <row r="315" spans="1:4" ht="84">
      <c r="A315" s="745"/>
      <c r="B315" s="745" t="str">
        <f>B$37</f>
        <v>RA</v>
      </c>
      <c r="C315" s="749" t="s">
        <v>2723</v>
      </c>
      <c r="D315" s="786" t="s">
        <v>2590</v>
      </c>
    </row>
    <row r="316" spans="1:4" ht="28">
      <c r="A316" s="745"/>
      <c r="B316" s="745" t="str">
        <f>B$38</f>
        <v>S1</v>
      </c>
      <c r="C316" s="49" t="s">
        <v>2724</v>
      </c>
      <c r="D316" s="786" t="s">
        <v>2590</v>
      </c>
    </row>
    <row r="317" spans="1:4">
      <c r="A317" s="745"/>
      <c r="B317" s="745" t="str">
        <f>B$39</f>
        <v>S2</v>
      </c>
      <c r="C317" s="745"/>
      <c r="D317" s="774"/>
    </row>
    <row r="318" spans="1:4">
      <c r="A318" s="745"/>
      <c r="B318" s="745" t="str">
        <f>B$40</f>
        <v>S3</v>
      </c>
      <c r="C318" s="749"/>
      <c r="D318" s="773"/>
    </row>
    <row r="319" spans="1:4">
      <c r="A319" s="745"/>
      <c r="B319" s="745" t="str">
        <f>B$41</f>
        <v>S4</v>
      </c>
      <c r="C319" s="749"/>
      <c r="D319" s="774"/>
    </row>
    <row r="320" spans="1:4" ht="28">
      <c r="A320" s="769" t="s">
        <v>2725</v>
      </c>
      <c r="B320" s="769"/>
      <c r="C320" s="775" t="s">
        <v>2726</v>
      </c>
      <c r="D320" s="770"/>
    </row>
    <row r="321" spans="1:4" ht="42">
      <c r="A321" s="745"/>
      <c r="B321" s="745" t="str">
        <f>B$37</f>
        <v>RA</v>
      </c>
      <c r="C321" s="749" t="s">
        <v>2727</v>
      </c>
      <c r="D321" s="786" t="s">
        <v>2590</v>
      </c>
    </row>
    <row r="322" spans="1:4" ht="28">
      <c r="A322" s="745"/>
      <c r="B322" s="745" t="str">
        <f>B$38</f>
        <v>S1</v>
      </c>
      <c r="C322" s="49" t="s">
        <v>2728</v>
      </c>
      <c r="D322" s="786" t="s">
        <v>2590</v>
      </c>
    </row>
    <row r="323" spans="1:4">
      <c r="A323" s="745"/>
      <c r="B323" s="745" t="str">
        <f>B$39</f>
        <v>S2</v>
      </c>
      <c r="C323" s="745"/>
      <c r="D323" s="774"/>
    </row>
    <row r="324" spans="1:4">
      <c r="A324" s="745"/>
      <c r="B324" s="745" t="str">
        <f>B$40</f>
        <v>S3</v>
      </c>
      <c r="C324" s="749"/>
      <c r="D324" s="773"/>
    </row>
    <row r="325" spans="1:4">
      <c r="A325" s="745"/>
      <c r="B325" s="745" t="str">
        <f>B$41</f>
        <v>S4</v>
      </c>
      <c r="C325" s="749"/>
      <c r="D325" s="774"/>
    </row>
    <row r="326" spans="1:4">
      <c r="A326" s="703"/>
      <c r="B326" s="703"/>
      <c r="C326" s="703"/>
      <c r="D326" s="764"/>
    </row>
    <row r="327" spans="1:4" ht="42">
      <c r="A327" s="757" t="s">
        <v>2729</v>
      </c>
      <c r="B327" s="757"/>
      <c r="C327" s="757" t="s">
        <v>2730</v>
      </c>
      <c r="D327" s="776"/>
    </row>
    <row r="328" spans="1:4" ht="56">
      <c r="A328" s="745"/>
      <c r="B328" s="745" t="str">
        <f>B$37</f>
        <v>RA</v>
      </c>
      <c r="C328" s="707" t="s">
        <v>2731</v>
      </c>
      <c r="D328" s="786" t="s">
        <v>2590</v>
      </c>
    </row>
    <row r="329" spans="1:4">
      <c r="A329" s="745"/>
      <c r="B329" s="745" t="str">
        <f>B$38</f>
        <v>S1</v>
      </c>
      <c r="C329" s="49" t="s">
        <v>2732</v>
      </c>
      <c r="D329" s="786" t="s">
        <v>2590</v>
      </c>
    </row>
    <row r="330" spans="1:4">
      <c r="A330" s="745"/>
      <c r="B330" s="745" t="str">
        <f>B$39</f>
        <v>S2</v>
      </c>
      <c r="C330" s="745"/>
      <c r="D330" s="774"/>
    </row>
    <row r="331" spans="1:4">
      <c r="A331" s="745"/>
      <c r="B331" s="745" t="str">
        <f>B$40</f>
        <v>S3</v>
      </c>
      <c r="C331" s="749"/>
      <c r="D331" s="773"/>
    </row>
    <row r="332" spans="1:4">
      <c r="A332" s="745"/>
      <c r="B332" s="745" t="str">
        <f>B$41</f>
        <v>S4</v>
      </c>
      <c r="C332" s="749"/>
      <c r="D332" s="774"/>
    </row>
    <row r="333" spans="1:4">
      <c r="A333" s="703"/>
      <c r="B333" s="703"/>
      <c r="C333" s="703"/>
      <c r="D333" s="764"/>
    </row>
    <row r="334" spans="1:4" ht="28">
      <c r="A334" s="757" t="s">
        <v>2733</v>
      </c>
      <c r="B334" s="757"/>
      <c r="C334" s="789" t="s">
        <v>2734</v>
      </c>
      <c r="D334" s="776"/>
    </row>
    <row r="335" spans="1:4" ht="70">
      <c r="A335" s="745"/>
      <c r="B335" s="745" t="s">
        <v>1069</v>
      </c>
      <c r="C335" s="749" t="s">
        <v>2735</v>
      </c>
      <c r="D335" s="786" t="s">
        <v>2590</v>
      </c>
    </row>
    <row r="336" spans="1:4">
      <c r="A336" s="745"/>
      <c r="B336" s="745" t="str">
        <f>B$38</f>
        <v>S1</v>
      </c>
      <c r="C336" s="749" t="s">
        <v>2736</v>
      </c>
      <c r="D336" s="786" t="s">
        <v>2590</v>
      </c>
    </row>
    <row r="337" spans="1:4">
      <c r="A337" s="745"/>
      <c r="B337" s="745" t="str">
        <f>B$39</f>
        <v>S2</v>
      </c>
      <c r="C337" s="790"/>
      <c r="D337" s="774"/>
    </row>
    <row r="338" spans="1:4">
      <c r="A338" s="745"/>
      <c r="B338" s="745" t="str">
        <f>B$40</f>
        <v>S3</v>
      </c>
      <c r="C338" s="749"/>
      <c r="D338" s="773"/>
    </row>
    <row r="339" spans="1:4">
      <c r="A339" s="745"/>
      <c r="B339" s="745" t="str">
        <f>B$41</f>
        <v>S4</v>
      </c>
      <c r="C339" s="749"/>
      <c r="D339" s="774"/>
    </row>
    <row r="340" spans="1:4">
      <c r="A340" s="703"/>
      <c r="B340" s="703"/>
      <c r="C340" s="703"/>
      <c r="D340" s="764"/>
    </row>
    <row r="341" spans="1:4" ht="42">
      <c r="A341" s="757" t="s">
        <v>2737</v>
      </c>
      <c r="B341" s="757"/>
      <c r="C341" s="789" t="s">
        <v>2738</v>
      </c>
      <c r="D341" s="776"/>
    </row>
    <row r="342" spans="1:4">
      <c r="A342" s="745"/>
      <c r="B342" s="745" t="str">
        <f>B$37</f>
        <v>RA</v>
      </c>
      <c r="C342" s="749" t="s">
        <v>2355</v>
      </c>
      <c r="D342" s="774"/>
    </row>
    <row r="343" spans="1:4">
      <c r="A343" s="745"/>
      <c r="B343" s="745" t="str">
        <f>B$38</f>
        <v>S1</v>
      </c>
      <c r="C343" s="49" t="s">
        <v>2355</v>
      </c>
      <c r="D343" s="774"/>
    </row>
    <row r="344" spans="1:4">
      <c r="A344" s="745"/>
      <c r="B344" s="745" t="str">
        <f>B$39</f>
        <v>S2</v>
      </c>
      <c r="C344" s="745"/>
      <c r="D344" s="774"/>
    </row>
    <row r="345" spans="1:4">
      <c r="A345" s="745"/>
      <c r="B345" s="745" t="str">
        <f>B$40</f>
        <v>S3</v>
      </c>
      <c r="C345" s="749"/>
      <c r="D345" s="774"/>
    </row>
    <row r="346" spans="1:4">
      <c r="A346" s="745"/>
      <c r="B346" s="745" t="str">
        <f>B$41</f>
        <v>S4</v>
      </c>
      <c r="C346" s="749"/>
      <c r="D346" s="774"/>
    </row>
    <row r="347" spans="1:4">
      <c r="A347" s="703"/>
      <c r="B347" s="703"/>
      <c r="C347" s="703"/>
      <c r="D347" s="764"/>
    </row>
    <row r="348" spans="1:4" ht="28">
      <c r="A348" s="767">
        <v>3.2</v>
      </c>
      <c r="B348" s="767"/>
      <c r="C348" s="767" t="s">
        <v>2739</v>
      </c>
      <c r="D348" s="768">
        <v>3</v>
      </c>
    </row>
    <row r="349" spans="1:4" ht="28">
      <c r="A349" s="757" t="s">
        <v>261</v>
      </c>
      <c r="B349" s="757"/>
      <c r="C349" s="757" t="s">
        <v>2740</v>
      </c>
      <c r="D349" s="776"/>
    </row>
    <row r="350" spans="1:4" ht="56">
      <c r="A350" s="745"/>
      <c r="B350" s="745" t="str">
        <f>B$37</f>
        <v>RA</v>
      </c>
      <c r="C350" s="749" t="s">
        <v>2741</v>
      </c>
      <c r="D350" s="786" t="s">
        <v>2590</v>
      </c>
    </row>
    <row r="351" spans="1:4">
      <c r="A351" s="745"/>
      <c r="B351" s="745" t="str">
        <f>B$38</f>
        <v>S1</v>
      </c>
      <c r="C351" s="772" t="s">
        <v>2742</v>
      </c>
      <c r="D351" s="773"/>
    </row>
    <row r="352" spans="1:4" ht="28">
      <c r="A352" s="745"/>
      <c r="B352" s="745" t="str">
        <f>B$39</f>
        <v>S2</v>
      </c>
      <c r="C352" s="772" t="s">
        <v>2743</v>
      </c>
      <c r="D352" s="786" t="s">
        <v>2590</v>
      </c>
    </row>
    <row r="353" spans="1:4">
      <c r="A353" s="745"/>
      <c r="B353" s="745" t="str">
        <f>B$40</f>
        <v>S3</v>
      </c>
      <c r="C353" s="749"/>
      <c r="D353" s="773"/>
    </row>
    <row r="354" spans="1:4">
      <c r="A354" s="745"/>
      <c r="B354" s="745" t="str">
        <f>B$41</f>
        <v>S4</v>
      </c>
      <c r="C354" s="749"/>
      <c r="D354" s="774"/>
    </row>
    <row r="355" spans="1:4">
      <c r="A355" s="703"/>
      <c r="B355" s="703"/>
      <c r="C355" s="703"/>
      <c r="D355" s="764"/>
    </row>
    <row r="356" spans="1:4" ht="56">
      <c r="A356" s="757" t="s">
        <v>2744</v>
      </c>
      <c r="B356" s="757"/>
      <c r="C356" s="757" t="s">
        <v>2745</v>
      </c>
      <c r="D356" s="776"/>
    </row>
    <row r="357" spans="1:4" ht="56">
      <c r="A357" s="745"/>
      <c r="B357" s="745" t="str">
        <f>B$37</f>
        <v>RA</v>
      </c>
      <c r="C357" s="749" t="s">
        <v>2746</v>
      </c>
      <c r="D357" s="786" t="s">
        <v>2590</v>
      </c>
    </row>
    <row r="358" spans="1:4">
      <c r="A358" s="745"/>
      <c r="B358" s="745" t="str">
        <f>B$38</f>
        <v>S1</v>
      </c>
      <c r="C358" s="772" t="s">
        <v>2747</v>
      </c>
      <c r="D358" s="786" t="s">
        <v>2590</v>
      </c>
    </row>
    <row r="359" spans="1:4">
      <c r="A359" s="745"/>
      <c r="B359" s="745" t="str">
        <f>B$39</f>
        <v>S2</v>
      </c>
      <c r="C359" s="772" t="s">
        <v>2747</v>
      </c>
      <c r="D359" s="786" t="s">
        <v>2590</v>
      </c>
    </row>
    <row r="360" spans="1:4">
      <c r="A360" s="745"/>
      <c r="B360" s="745" t="str">
        <f>B$40</f>
        <v>S3</v>
      </c>
      <c r="C360" s="749"/>
      <c r="D360" s="773"/>
    </row>
    <row r="361" spans="1:4">
      <c r="A361" s="745"/>
      <c r="B361" s="745" t="str">
        <f>B$41</f>
        <v>S4</v>
      </c>
      <c r="C361" s="749"/>
      <c r="D361" s="774"/>
    </row>
    <row r="362" spans="1:4">
      <c r="A362" s="703"/>
      <c r="B362" s="703"/>
      <c r="C362" s="703"/>
      <c r="D362" s="764"/>
    </row>
    <row r="363" spans="1:4" ht="56">
      <c r="A363" s="757" t="s">
        <v>2393</v>
      </c>
      <c r="B363" s="757"/>
      <c r="C363" s="757" t="s">
        <v>2748</v>
      </c>
      <c r="D363" s="776"/>
    </row>
    <row r="364" spans="1:4" ht="28">
      <c r="A364" s="745"/>
      <c r="B364" s="745" t="str">
        <f>B$37</f>
        <v>RA</v>
      </c>
      <c r="C364" s="749" t="s">
        <v>2749</v>
      </c>
      <c r="D364" s="786" t="s">
        <v>2590</v>
      </c>
    </row>
    <row r="365" spans="1:4" ht="42">
      <c r="A365" s="745"/>
      <c r="B365" s="745" t="str">
        <f>B$38</f>
        <v>S1</v>
      </c>
      <c r="C365" s="772" t="s">
        <v>2750</v>
      </c>
      <c r="D365" s="786" t="s">
        <v>2590</v>
      </c>
    </row>
    <row r="366" spans="1:4" ht="42">
      <c r="A366" s="745"/>
      <c r="B366" s="745" t="str">
        <f>B$39</f>
        <v>S2</v>
      </c>
      <c r="C366" s="772" t="s">
        <v>2751</v>
      </c>
      <c r="D366" s="786" t="s">
        <v>2590</v>
      </c>
    </row>
    <row r="367" spans="1:4">
      <c r="A367" s="745"/>
      <c r="B367" s="745" t="str">
        <f>B$40</f>
        <v>S3</v>
      </c>
      <c r="C367" s="772"/>
      <c r="D367" s="773"/>
    </row>
    <row r="368" spans="1:4">
      <c r="A368" s="745"/>
      <c r="B368" s="745" t="str">
        <f>B$41</f>
        <v>S4</v>
      </c>
      <c r="C368" s="772"/>
      <c r="D368" s="774"/>
    </row>
    <row r="369" spans="1:4">
      <c r="A369" s="703"/>
      <c r="B369" s="703"/>
      <c r="C369" s="781"/>
      <c r="D369" s="764"/>
    </row>
    <row r="370" spans="1:4">
      <c r="A370" s="757" t="s">
        <v>2752</v>
      </c>
      <c r="B370" s="757"/>
      <c r="C370" s="782" t="s">
        <v>2753</v>
      </c>
      <c r="D370" s="776"/>
    </row>
    <row r="371" spans="1:4" ht="28">
      <c r="A371" s="745"/>
      <c r="B371" s="745" t="str">
        <f>B$37</f>
        <v>RA</v>
      </c>
      <c r="C371" s="772" t="s">
        <v>2754</v>
      </c>
      <c r="D371" s="786" t="s">
        <v>2590</v>
      </c>
    </row>
    <row r="372" spans="1:4">
      <c r="A372" s="745"/>
      <c r="B372" s="745" t="str">
        <f>B$38</f>
        <v>S1</v>
      </c>
      <c r="C372" s="772" t="s">
        <v>2755</v>
      </c>
      <c r="D372" s="786" t="s">
        <v>2590</v>
      </c>
    </row>
    <row r="373" spans="1:4" ht="42">
      <c r="A373" s="745"/>
      <c r="B373" s="745" t="str">
        <f>B$39</f>
        <v>S2</v>
      </c>
      <c r="C373" s="772" t="s">
        <v>2756</v>
      </c>
      <c r="D373" s="786" t="s">
        <v>2590</v>
      </c>
    </row>
    <row r="374" spans="1:4">
      <c r="A374" s="745"/>
      <c r="B374" s="745" t="str">
        <f>B$40</f>
        <v>S3</v>
      </c>
      <c r="C374" s="749"/>
      <c r="D374" s="773"/>
    </row>
    <row r="375" spans="1:4">
      <c r="A375" s="745"/>
      <c r="B375" s="745" t="str">
        <f>B$41</f>
        <v>S4</v>
      </c>
      <c r="C375" s="749"/>
      <c r="D375" s="774"/>
    </row>
    <row r="376" spans="1:4">
      <c r="A376" s="703"/>
      <c r="B376" s="703"/>
      <c r="C376" s="703"/>
      <c r="D376" s="764"/>
    </row>
    <row r="377" spans="1:4" ht="28">
      <c r="A377" s="767">
        <v>3.3</v>
      </c>
      <c r="B377" s="767"/>
      <c r="C377" s="767" t="s">
        <v>2757</v>
      </c>
      <c r="D377" s="768">
        <v>4</v>
      </c>
    </row>
    <row r="378" spans="1:4" ht="56">
      <c r="A378" s="757" t="s">
        <v>2758</v>
      </c>
      <c r="B378" s="757"/>
      <c r="C378" s="757" t="s">
        <v>2759</v>
      </c>
      <c r="D378" s="786"/>
    </row>
    <row r="379" spans="1:4" ht="42">
      <c r="A379" s="745"/>
      <c r="B379" s="745" t="str">
        <f>B$37</f>
        <v>RA</v>
      </c>
      <c r="C379" s="749" t="s">
        <v>2760</v>
      </c>
      <c r="D379" s="786" t="s">
        <v>2590</v>
      </c>
    </row>
    <row r="380" spans="1:4" ht="28">
      <c r="A380" s="745"/>
      <c r="B380" s="745" t="str">
        <f>B$38</f>
        <v>S1</v>
      </c>
      <c r="C380" s="49" t="s">
        <v>2761</v>
      </c>
      <c r="D380" s="786" t="s">
        <v>2590</v>
      </c>
    </row>
    <row r="381" spans="1:4">
      <c r="A381" s="745"/>
      <c r="B381" s="745" t="str">
        <f>B$39</f>
        <v>S2</v>
      </c>
      <c r="C381" s="745"/>
      <c r="D381" s="774"/>
    </row>
    <row r="382" spans="1:4">
      <c r="A382" s="745"/>
      <c r="B382" s="745" t="str">
        <f>B$40</f>
        <v>S3</v>
      </c>
      <c r="C382" s="749"/>
      <c r="D382" s="773"/>
    </row>
    <row r="383" spans="1:4">
      <c r="A383" s="745"/>
      <c r="B383" s="745" t="str">
        <f>B$41</f>
        <v>S4</v>
      </c>
      <c r="C383" s="749"/>
      <c r="D383" s="774"/>
    </row>
    <row r="384" spans="1:4" ht="56">
      <c r="A384" s="769" t="s">
        <v>2762</v>
      </c>
      <c r="B384" s="769"/>
      <c r="C384" s="769" t="s">
        <v>2763</v>
      </c>
      <c r="D384" s="770"/>
    </row>
    <row r="385" spans="1:4">
      <c r="A385" s="745"/>
      <c r="B385" s="745" t="str">
        <f>B$37</f>
        <v>RA</v>
      </c>
      <c r="C385" s="49" t="s">
        <v>2355</v>
      </c>
      <c r="D385" s="774"/>
    </row>
    <row r="386" spans="1:4">
      <c r="A386" s="745"/>
      <c r="B386" s="745" t="str">
        <f>B$38</f>
        <v>S1</v>
      </c>
      <c r="C386" s="49" t="s">
        <v>2355</v>
      </c>
      <c r="D386" s="774"/>
    </row>
    <row r="387" spans="1:4">
      <c r="A387" s="745"/>
      <c r="B387" s="745" t="str">
        <f>B$39</f>
        <v>S2</v>
      </c>
      <c r="C387" s="745"/>
      <c r="D387" s="774"/>
    </row>
    <row r="388" spans="1:4">
      <c r="A388" s="745"/>
      <c r="B388" s="745" t="str">
        <f>B$40</f>
        <v>S3</v>
      </c>
      <c r="C388" s="749"/>
      <c r="D388" s="774"/>
    </row>
    <row r="389" spans="1:4">
      <c r="A389" s="745"/>
      <c r="B389" s="745" t="str">
        <f>B$41</f>
        <v>S4</v>
      </c>
      <c r="C389" s="749"/>
      <c r="D389" s="774"/>
    </row>
    <row r="390" spans="1:4">
      <c r="A390" s="769" t="s">
        <v>2764</v>
      </c>
      <c r="B390" s="791"/>
      <c r="C390" s="769" t="s">
        <v>2765</v>
      </c>
      <c r="D390" s="770"/>
    </row>
    <row r="391" spans="1:4" ht="28">
      <c r="A391" s="745"/>
      <c r="B391" s="745" t="str">
        <f>B$37</f>
        <v>RA</v>
      </c>
      <c r="C391" s="749" t="s">
        <v>2766</v>
      </c>
      <c r="D391" s="786" t="s">
        <v>2590</v>
      </c>
    </row>
    <row r="392" spans="1:4" ht="28">
      <c r="A392" s="745"/>
      <c r="B392" s="745" t="str">
        <f>B$38</f>
        <v>S1</v>
      </c>
      <c r="C392" s="49" t="s">
        <v>2767</v>
      </c>
      <c r="D392" s="786" t="s">
        <v>2590</v>
      </c>
    </row>
    <row r="393" spans="1:4">
      <c r="A393" s="745"/>
      <c r="B393" s="745" t="str">
        <f>B$39</f>
        <v>S2</v>
      </c>
      <c r="C393" s="745"/>
      <c r="D393" s="774"/>
    </row>
    <row r="394" spans="1:4">
      <c r="A394" s="745"/>
      <c r="B394" s="745" t="str">
        <f>B$40</f>
        <v>S3</v>
      </c>
      <c r="C394" s="749"/>
      <c r="D394" s="773"/>
    </row>
    <row r="395" spans="1:4">
      <c r="A395" s="745"/>
      <c r="B395" s="745" t="str">
        <f>B$41</f>
        <v>S4</v>
      </c>
      <c r="C395" s="749"/>
      <c r="D395" s="774"/>
    </row>
    <row r="396" spans="1:4">
      <c r="A396" s="703"/>
      <c r="B396" s="703"/>
      <c r="C396" s="703"/>
      <c r="D396" s="764"/>
    </row>
    <row r="397" spans="1:4" ht="56">
      <c r="A397" s="757" t="s">
        <v>2768</v>
      </c>
      <c r="B397" s="757"/>
      <c r="C397" s="757" t="s">
        <v>2769</v>
      </c>
      <c r="D397" s="776"/>
    </row>
    <row r="398" spans="1:4" ht="28">
      <c r="A398" s="745"/>
      <c r="B398" s="745" t="str">
        <f>B$37</f>
        <v>RA</v>
      </c>
      <c r="C398" s="749" t="s">
        <v>2770</v>
      </c>
      <c r="D398" s="786" t="s">
        <v>2590</v>
      </c>
    </row>
    <row r="399" spans="1:4">
      <c r="A399" s="745"/>
      <c r="B399" s="745" t="str">
        <f>B$38</f>
        <v>S1</v>
      </c>
      <c r="C399" s="49" t="s">
        <v>2771</v>
      </c>
      <c r="D399" s="786" t="s">
        <v>2590</v>
      </c>
    </row>
    <row r="400" spans="1:4">
      <c r="A400" s="745"/>
      <c r="B400" s="745" t="str">
        <f>B$39</f>
        <v>S2</v>
      </c>
      <c r="C400" s="745"/>
      <c r="D400" s="774"/>
    </row>
    <row r="401" spans="1:4">
      <c r="A401" s="745"/>
      <c r="B401" s="745" t="str">
        <f>B$40</f>
        <v>S3</v>
      </c>
      <c r="C401" s="749"/>
      <c r="D401" s="773"/>
    </row>
    <row r="402" spans="1:4">
      <c r="A402" s="745"/>
      <c r="B402" s="745" t="str">
        <f>B$41</f>
        <v>S4</v>
      </c>
      <c r="C402" s="749"/>
      <c r="D402" s="774"/>
    </row>
    <row r="403" spans="1:4">
      <c r="A403" s="703"/>
      <c r="B403" s="703"/>
      <c r="C403" s="703"/>
      <c r="D403" s="764"/>
    </row>
    <row r="404" spans="1:4" ht="28">
      <c r="A404" s="757" t="s">
        <v>2772</v>
      </c>
      <c r="B404" s="792"/>
      <c r="C404" s="757" t="s">
        <v>2773</v>
      </c>
      <c r="D404" s="776"/>
    </row>
    <row r="405" spans="1:4">
      <c r="A405" s="745"/>
      <c r="B405" s="745" t="str">
        <f>B$37</f>
        <v>RA</v>
      </c>
      <c r="C405" s="749" t="s">
        <v>2774</v>
      </c>
      <c r="D405" s="786" t="s">
        <v>2590</v>
      </c>
    </row>
    <row r="406" spans="1:4">
      <c r="A406" s="745"/>
      <c r="B406" s="745" t="str">
        <f>B$38</f>
        <v>S1</v>
      </c>
      <c r="C406" s="49" t="s">
        <v>2775</v>
      </c>
      <c r="D406" s="786" t="s">
        <v>2590</v>
      </c>
    </row>
    <row r="407" spans="1:4">
      <c r="A407" s="745"/>
      <c r="B407" s="745" t="str">
        <f>B$39</f>
        <v>S2</v>
      </c>
      <c r="C407" s="745"/>
      <c r="D407" s="774"/>
    </row>
    <row r="408" spans="1:4">
      <c r="A408" s="745"/>
      <c r="B408" s="745" t="str">
        <f>B$40</f>
        <v>S3</v>
      </c>
      <c r="C408" s="749"/>
      <c r="D408" s="774"/>
    </row>
    <row r="409" spans="1:4">
      <c r="A409" s="745"/>
      <c r="B409" s="745" t="str">
        <f>B$41</f>
        <v>S4</v>
      </c>
      <c r="C409" s="749"/>
      <c r="D409" s="774"/>
    </row>
    <row r="410" spans="1:4">
      <c r="A410" s="703"/>
      <c r="B410" s="703"/>
      <c r="C410" s="703"/>
      <c r="D410" s="764"/>
    </row>
    <row r="411" spans="1:4" ht="28">
      <c r="A411" s="757" t="s">
        <v>2776</v>
      </c>
      <c r="B411" s="792"/>
      <c r="C411" s="757" t="s">
        <v>2777</v>
      </c>
      <c r="D411" s="776"/>
    </row>
    <row r="412" spans="1:4" ht="28">
      <c r="A412" s="745"/>
      <c r="B412" s="745" t="str">
        <f>B$37</f>
        <v>RA</v>
      </c>
      <c r="C412" s="749" t="s">
        <v>2778</v>
      </c>
      <c r="D412" s="786" t="s">
        <v>2590</v>
      </c>
    </row>
    <row r="413" spans="1:4" ht="28">
      <c r="A413" s="745"/>
      <c r="B413" s="745" t="str">
        <f>B$38</f>
        <v>S1</v>
      </c>
      <c r="C413" s="49" t="s">
        <v>2779</v>
      </c>
      <c r="D413" s="786" t="s">
        <v>2590</v>
      </c>
    </row>
    <row r="414" spans="1:4">
      <c r="A414" s="745"/>
      <c r="B414" s="745" t="str">
        <f>B$39</f>
        <v>S2</v>
      </c>
      <c r="C414" s="745"/>
      <c r="D414" s="774"/>
    </row>
    <row r="415" spans="1:4">
      <c r="A415" s="745"/>
      <c r="B415" s="745" t="str">
        <f>B$40</f>
        <v>S3</v>
      </c>
      <c r="C415" s="749"/>
      <c r="D415" s="773"/>
    </row>
    <row r="416" spans="1:4">
      <c r="A416" s="745"/>
      <c r="B416" s="745" t="str">
        <f>B$41</f>
        <v>S4</v>
      </c>
      <c r="C416" s="749"/>
      <c r="D416" s="774"/>
    </row>
    <row r="417" spans="1:4" ht="112">
      <c r="A417" s="769" t="s">
        <v>2780</v>
      </c>
      <c r="B417" s="769"/>
      <c r="C417" s="769" t="s">
        <v>2781</v>
      </c>
      <c r="D417" s="770"/>
    </row>
    <row r="418" spans="1:4" ht="70">
      <c r="A418" s="745"/>
      <c r="B418" s="745" t="str">
        <f>B$37</f>
        <v>RA</v>
      </c>
      <c r="C418" s="749" t="s">
        <v>2782</v>
      </c>
      <c r="D418" s="786" t="s">
        <v>2590</v>
      </c>
    </row>
    <row r="419" spans="1:4">
      <c r="A419" s="745"/>
      <c r="B419" s="745" t="str">
        <f>B$38</f>
        <v>S1</v>
      </c>
      <c r="C419" s="49" t="s">
        <v>2783</v>
      </c>
      <c r="D419" s="786" t="s">
        <v>2590</v>
      </c>
    </row>
    <row r="420" spans="1:4">
      <c r="A420" s="745"/>
      <c r="B420" s="745" t="str">
        <f>B$39</f>
        <v>S2</v>
      </c>
      <c r="C420" s="745"/>
      <c r="D420" s="774"/>
    </row>
    <row r="421" spans="1:4">
      <c r="A421" s="745"/>
      <c r="B421" s="745" t="str">
        <f>B$40</f>
        <v>S3</v>
      </c>
      <c r="C421" s="749"/>
      <c r="D421" s="773"/>
    </row>
    <row r="422" spans="1:4">
      <c r="A422" s="745"/>
      <c r="B422" s="745" t="str">
        <f>B$41</f>
        <v>S4</v>
      </c>
      <c r="C422" s="749"/>
      <c r="D422" s="774"/>
    </row>
    <row r="423" spans="1:4" ht="42">
      <c r="A423" s="769" t="s">
        <v>2784</v>
      </c>
      <c r="B423" s="769"/>
      <c r="C423" s="769" t="s">
        <v>2785</v>
      </c>
      <c r="D423" s="770"/>
    </row>
    <row r="424" spans="1:4">
      <c r="A424" s="745"/>
      <c r="B424" s="745" t="str">
        <f>B$37</f>
        <v>RA</v>
      </c>
      <c r="C424" s="49" t="s">
        <v>2355</v>
      </c>
      <c r="D424" s="774"/>
    </row>
    <row r="425" spans="1:4">
      <c r="A425" s="745"/>
      <c r="B425" s="745" t="str">
        <f>B$38</f>
        <v>S1</v>
      </c>
      <c r="C425" s="49" t="s">
        <v>2355</v>
      </c>
      <c r="D425" s="774"/>
    </row>
    <row r="426" spans="1:4">
      <c r="A426" s="745"/>
      <c r="B426" s="745" t="str">
        <f>B$39</f>
        <v>S2</v>
      </c>
      <c r="C426" s="745" t="s">
        <v>2355</v>
      </c>
      <c r="D426" s="774"/>
    </row>
    <row r="427" spans="1:4">
      <c r="A427" s="745"/>
      <c r="B427" s="745" t="str">
        <f>B$40</f>
        <v>S3</v>
      </c>
      <c r="C427" s="749"/>
      <c r="D427" s="774"/>
    </row>
    <row r="428" spans="1:4">
      <c r="A428" s="745"/>
      <c r="B428" s="745" t="str">
        <f>B$41</f>
        <v>S4</v>
      </c>
      <c r="C428" s="749"/>
      <c r="D428" s="774"/>
    </row>
    <row r="429" spans="1:4" ht="42">
      <c r="A429" s="783">
        <v>3.4</v>
      </c>
      <c r="B429" s="783"/>
      <c r="C429" s="783" t="s">
        <v>2786</v>
      </c>
      <c r="D429" s="784">
        <v>3</v>
      </c>
    </row>
    <row r="430" spans="1:4" ht="28">
      <c r="A430" s="757" t="s">
        <v>2787</v>
      </c>
      <c r="B430" s="757"/>
      <c r="C430" s="757" t="s">
        <v>2788</v>
      </c>
      <c r="D430" s="776"/>
    </row>
    <row r="431" spans="1:4" ht="28">
      <c r="A431" s="745"/>
      <c r="B431" s="745" t="str">
        <f>B$37</f>
        <v>RA</v>
      </c>
      <c r="C431" s="749" t="s">
        <v>2789</v>
      </c>
      <c r="D431" s="786" t="s">
        <v>2590</v>
      </c>
    </row>
    <row r="432" spans="1:4">
      <c r="A432" s="745"/>
      <c r="B432" s="745" t="str">
        <f>B$38</f>
        <v>S1</v>
      </c>
      <c r="C432" s="49" t="s">
        <v>2790</v>
      </c>
      <c r="D432" s="786" t="s">
        <v>2590</v>
      </c>
    </row>
    <row r="433" spans="1:4">
      <c r="A433" s="745"/>
      <c r="B433" s="745" t="str">
        <f>B$39</f>
        <v>S2</v>
      </c>
      <c r="C433" s="745"/>
      <c r="D433" s="774"/>
    </row>
    <row r="434" spans="1:4">
      <c r="A434" s="745"/>
      <c r="B434" s="745" t="str">
        <f>B$40</f>
        <v>S3</v>
      </c>
      <c r="C434" s="749"/>
      <c r="D434" s="773"/>
    </row>
    <row r="435" spans="1:4">
      <c r="A435" s="745"/>
      <c r="B435" s="745" t="str">
        <f>B$41</f>
        <v>S4</v>
      </c>
      <c r="C435" s="749"/>
      <c r="D435" s="774"/>
    </row>
    <row r="436" spans="1:4">
      <c r="A436" s="703"/>
      <c r="B436" s="703"/>
      <c r="C436" s="703"/>
      <c r="D436" s="764"/>
    </row>
    <row r="437" spans="1:4" ht="28">
      <c r="A437" s="757" t="s">
        <v>2791</v>
      </c>
      <c r="B437" s="757"/>
      <c r="C437" s="757" t="s">
        <v>2792</v>
      </c>
      <c r="D437" s="776"/>
    </row>
    <row r="438" spans="1:4" ht="28">
      <c r="A438" s="745"/>
      <c r="B438" s="745" t="str">
        <f>B$37</f>
        <v>RA</v>
      </c>
      <c r="C438" s="749" t="s">
        <v>2793</v>
      </c>
      <c r="D438" s="786" t="s">
        <v>2590</v>
      </c>
    </row>
    <row r="439" spans="1:4">
      <c r="A439" s="745"/>
      <c r="B439" s="745" t="str">
        <f>B$38</f>
        <v>S1</v>
      </c>
      <c r="C439" s="49" t="s">
        <v>2790</v>
      </c>
      <c r="D439" s="786" t="s">
        <v>2590</v>
      </c>
    </row>
    <row r="440" spans="1:4">
      <c r="A440" s="745"/>
      <c r="B440" s="745" t="str">
        <f>B$39</f>
        <v>S2</v>
      </c>
      <c r="C440" s="745"/>
      <c r="D440" s="774"/>
    </row>
    <row r="441" spans="1:4">
      <c r="A441" s="745"/>
      <c r="B441" s="745" t="str">
        <f>B$40</f>
        <v>S3</v>
      </c>
      <c r="C441" s="749"/>
      <c r="D441" s="773"/>
    </row>
    <row r="442" spans="1:4">
      <c r="A442" s="745"/>
      <c r="B442" s="745" t="str">
        <f>B$41</f>
        <v>S4</v>
      </c>
      <c r="C442" s="749"/>
      <c r="D442" s="774"/>
    </row>
    <row r="443" spans="1:4">
      <c r="A443" s="703"/>
      <c r="B443" s="703"/>
      <c r="C443" s="703"/>
      <c r="D443" s="764"/>
    </row>
    <row r="444" spans="1:4" ht="98">
      <c r="A444" s="757" t="s">
        <v>2794</v>
      </c>
      <c r="B444" s="757"/>
      <c r="C444" s="757" t="s">
        <v>2795</v>
      </c>
      <c r="D444" s="776"/>
    </row>
    <row r="445" spans="1:4" ht="28">
      <c r="A445" s="745"/>
      <c r="B445" s="745" t="str">
        <f>B$37</f>
        <v>RA</v>
      </c>
      <c r="C445" s="749" t="s">
        <v>2796</v>
      </c>
      <c r="D445" s="786" t="s">
        <v>2590</v>
      </c>
    </row>
    <row r="446" spans="1:4">
      <c r="A446" s="745"/>
      <c r="B446" s="745" t="str">
        <f>B$38</f>
        <v>S1</v>
      </c>
      <c r="C446" s="49" t="s">
        <v>2797</v>
      </c>
      <c r="D446" s="786" t="s">
        <v>2590</v>
      </c>
    </row>
    <row r="447" spans="1:4">
      <c r="A447" s="745"/>
      <c r="B447" s="745" t="str">
        <f>B$39</f>
        <v>S2</v>
      </c>
      <c r="C447" s="745"/>
      <c r="D447" s="774"/>
    </row>
    <row r="448" spans="1:4">
      <c r="A448" s="745"/>
      <c r="B448" s="745" t="str">
        <f>B$40</f>
        <v>S3</v>
      </c>
      <c r="C448" s="749"/>
      <c r="D448" s="773"/>
    </row>
    <row r="449" spans="1:4">
      <c r="A449" s="745"/>
      <c r="B449" s="745" t="str">
        <f>B$41</f>
        <v>S4</v>
      </c>
      <c r="C449" s="749"/>
      <c r="D449" s="774"/>
    </row>
    <row r="450" spans="1:4">
      <c r="A450" s="703"/>
      <c r="B450" s="703"/>
      <c r="C450" s="703"/>
      <c r="D450" s="764"/>
    </row>
    <row r="451" spans="1:4" ht="56">
      <c r="A451" s="767">
        <v>4</v>
      </c>
      <c r="B451" s="767"/>
      <c r="C451" s="767" t="s">
        <v>2798</v>
      </c>
      <c r="D451" s="768"/>
    </row>
    <row r="452" spans="1:4" ht="28">
      <c r="A452" s="767">
        <v>4.0999999999999996</v>
      </c>
      <c r="B452" s="767"/>
      <c r="C452" s="767" t="s">
        <v>2799</v>
      </c>
      <c r="D452" s="768">
        <v>5</v>
      </c>
    </row>
    <row r="453" spans="1:4" ht="28">
      <c r="A453" s="757" t="s">
        <v>2800</v>
      </c>
      <c r="B453" s="757"/>
      <c r="C453" s="757" t="s">
        <v>2801</v>
      </c>
      <c r="D453" s="776"/>
    </row>
    <row r="454" spans="1:4" ht="28">
      <c r="A454" s="745"/>
      <c r="B454" s="745" t="str">
        <f>B$37</f>
        <v>RA</v>
      </c>
      <c r="C454" s="772" t="s">
        <v>2802</v>
      </c>
      <c r="D454" s="786" t="s">
        <v>2590</v>
      </c>
    </row>
    <row r="455" spans="1:4">
      <c r="A455" s="745"/>
      <c r="B455" s="745" t="str">
        <f>B$38</f>
        <v>S1</v>
      </c>
      <c r="D455" s="773"/>
    </row>
    <row r="456" spans="1:4">
      <c r="A456" s="745"/>
      <c r="B456" s="745" t="str">
        <f>B$39</f>
        <v>S2</v>
      </c>
      <c r="C456" s="772" t="s">
        <v>2803</v>
      </c>
      <c r="D456" s="786" t="s">
        <v>2590</v>
      </c>
    </row>
    <row r="457" spans="1:4">
      <c r="A457" s="745"/>
      <c r="B457" s="745" t="str">
        <f>B$40</f>
        <v>S3</v>
      </c>
      <c r="C457" s="780"/>
      <c r="D457" s="774"/>
    </row>
    <row r="458" spans="1:4">
      <c r="A458" s="745"/>
      <c r="B458" s="745" t="str">
        <f>B$41</f>
        <v>S4</v>
      </c>
      <c r="C458" s="772"/>
      <c r="D458" s="774"/>
    </row>
    <row r="459" spans="1:4">
      <c r="A459" s="703"/>
      <c r="B459" s="788"/>
      <c r="C459" s="781"/>
      <c r="D459" s="764"/>
    </row>
    <row r="460" spans="1:4">
      <c r="A460" s="703"/>
      <c r="B460" s="703"/>
      <c r="C460" s="781"/>
      <c r="D460" s="764"/>
    </row>
    <row r="461" spans="1:4" ht="28">
      <c r="A461" s="757" t="s">
        <v>2804</v>
      </c>
      <c r="B461" s="757"/>
      <c r="C461" s="782" t="s">
        <v>2805</v>
      </c>
      <c r="D461" s="776"/>
    </row>
    <row r="462" spans="1:4" ht="28">
      <c r="A462" s="745"/>
      <c r="B462" s="745" t="str">
        <f>B$37</f>
        <v>RA</v>
      </c>
      <c r="C462" s="772" t="s">
        <v>2806</v>
      </c>
      <c r="D462" s="786" t="s">
        <v>2590</v>
      </c>
    </row>
    <row r="463" spans="1:4">
      <c r="A463" s="745"/>
      <c r="B463" s="745" t="str">
        <f>B$38</f>
        <v>S1</v>
      </c>
      <c r="C463" s="772"/>
      <c r="D463" s="773"/>
    </row>
    <row r="464" spans="1:4" ht="42">
      <c r="A464" s="745"/>
      <c r="B464" s="745" t="str">
        <f>B$39</f>
        <v>S2</v>
      </c>
      <c r="C464" s="49" t="s">
        <v>2807</v>
      </c>
      <c r="D464" s="786" t="s">
        <v>2590</v>
      </c>
    </row>
    <row r="465" spans="1:4">
      <c r="A465" s="745"/>
      <c r="B465" s="745" t="str">
        <f>B$40</f>
        <v>S3</v>
      </c>
      <c r="C465" s="780"/>
      <c r="D465" s="774"/>
    </row>
    <row r="466" spans="1:4">
      <c r="A466" s="745"/>
      <c r="B466" s="745" t="str">
        <f>B$41</f>
        <v>S4</v>
      </c>
      <c r="C466" s="772"/>
      <c r="D466" s="774"/>
    </row>
    <row r="467" spans="1:4">
      <c r="A467" s="703"/>
      <c r="B467" s="703"/>
      <c r="C467" s="781"/>
      <c r="D467" s="764"/>
    </row>
    <row r="468" spans="1:4" ht="28">
      <c r="A468" s="757" t="s">
        <v>2808</v>
      </c>
      <c r="B468" s="757"/>
      <c r="C468" s="782" t="s">
        <v>2809</v>
      </c>
      <c r="D468" s="776"/>
    </row>
    <row r="469" spans="1:4">
      <c r="A469" s="745"/>
      <c r="B469" s="745" t="str">
        <f>B$37</f>
        <v>RA</v>
      </c>
      <c r="C469" s="772" t="s">
        <v>2810</v>
      </c>
      <c r="D469" s="786" t="s">
        <v>2590</v>
      </c>
    </row>
    <row r="470" spans="1:4">
      <c r="A470" s="745"/>
      <c r="B470" s="745" t="str">
        <f>B$38</f>
        <v>S1</v>
      </c>
      <c r="C470" s="772"/>
      <c r="D470" s="773"/>
    </row>
    <row r="471" spans="1:4">
      <c r="A471" s="745"/>
      <c r="B471" s="745" t="str">
        <f>B$39</f>
        <v>S2</v>
      </c>
      <c r="C471" s="772" t="s">
        <v>2811</v>
      </c>
      <c r="D471" s="786" t="s">
        <v>2590</v>
      </c>
    </row>
    <row r="472" spans="1:4">
      <c r="A472" s="745"/>
      <c r="B472" s="745" t="str">
        <f>B$40</f>
        <v>S3</v>
      </c>
      <c r="C472" s="745"/>
      <c r="D472" s="774"/>
    </row>
    <row r="473" spans="1:4">
      <c r="A473" s="745"/>
      <c r="B473" s="745" t="str">
        <f>B$41</f>
        <v>S4</v>
      </c>
      <c r="C473" s="745"/>
      <c r="D473" s="774"/>
    </row>
    <row r="474" spans="1:4">
      <c r="A474" s="745"/>
      <c r="C474" s="749"/>
      <c r="D474" s="774"/>
    </row>
    <row r="475" spans="1:4">
      <c r="A475" s="703"/>
      <c r="B475" s="703"/>
      <c r="C475" s="703"/>
      <c r="D475" s="764"/>
    </row>
    <row r="476" spans="1:4" ht="28">
      <c r="A476" s="757" t="s">
        <v>2812</v>
      </c>
      <c r="B476" s="757"/>
      <c r="C476" s="757" t="s">
        <v>2813</v>
      </c>
      <c r="D476" s="776"/>
    </row>
    <row r="477" spans="1:4" ht="28">
      <c r="A477" s="745"/>
      <c r="B477" s="745" t="str">
        <f>B$37</f>
        <v>RA</v>
      </c>
      <c r="C477" s="772" t="s">
        <v>2814</v>
      </c>
      <c r="D477" s="786" t="s">
        <v>2590</v>
      </c>
    </row>
    <row r="478" spans="1:4">
      <c r="A478" s="745"/>
      <c r="B478" s="745" t="str">
        <f>B$38</f>
        <v>S1</v>
      </c>
      <c r="C478" s="772"/>
      <c r="D478" s="773"/>
    </row>
    <row r="479" spans="1:4" ht="28">
      <c r="A479" s="745"/>
      <c r="B479" s="745" t="str">
        <f>B$39</f>
        <v>S2</v>
      </c>
      <c r="C479" s="779" t="s">
        <v>2815</v>
      </c>
      <c r="D479" s="786" t="s">
        <v>2590</v>
      </c>
    </row>
    <row r="480" spans="1:4">
      <c r="A480" s="745"/>
      <c r="B480" s="745" t="str">
        <f>B$40</f>
        <v>S3</v>
      </c>
      <c r="C480" s="780"/>
      <c r="D480" s="774"/>
    </row>
    <row r="481" spans="1:4">
      <c r="A481" s="745"/>
      <c r="B481" s="745" t="str">
        <f>B$41</f>
        <v>S4</v>
      </c>
      <c r="C481" s="772"/>
      <c r="D481" s="774"/>
    </row>
    <row r="482" spans="1:4">
      <c r="A482" s="703"/>
      <c r="B482" s="703"/>
      <c r="C482" s="781"/>
      <c r="D482" s="764"/>
    </row>
    <row r="483" spans="1:4">
      <c r="A483" s="757" t="s">
        <v>2816</v>
      </c>
      <c r="B483" s="757"/>
      <c r="C483" s="782" t="s">
        <v>2817</v>
      </c>
      <c r="D483" s="776"/>
    </row>
    <row r="484" spans="1:4" ht="70">
      <c r="A484" s="745"/>
      <c r="B484" s="745" t="str">
        <f>B$37</f>
        <v>RA</v>
      </c>
      <c r="C484" s="772" t="s">
        <v>2818</v>
      </c>
      <c r="D484" s="786" t="s">
        <v>2590</v>
      </c>
    </row>
    <row r="485" spans="1:4">
      <c r="A485" s="745"/>
      <c r="B485" s="745" t="str">
        <f>B$38</f>
        <v>S1</v>
      </c>
      <c r="C485" s="772"/>
      <c r="D485" s="773"/>
    </row>
    <row r="486" spans="1:4">
      <c r="A486" s="745"/>
      <c r="B486" s="745" t="str">
        <f>B$39</f>
        <v>S2</v>
      </c>
      <c r="C486" s="49" t="s">
        <v>2819</v>
      </c>
      <c r="D486" s="786" t="s">
        <v>2590</v>
      </c>
    </row>
    <row r="487" spans="1:4">
      <c r="A487" s="745"/>
      <c r="B487" s="745" t="str">
        <f>B$40</f>
        <v>S3</v>
      </c>
      <c r="C487" s="745"/>
      <c r="D487" s="774"/>
    </row>
    <row r="488" spans="1:4">
      <c r="A488" s="745"/>
      <c r="B488" s="745" t="str">
        <f>B$41</f>
        <v>S4</v>
      </c>
      <c r="C488" s="749"/>
      <c r="D488" s="774"/>
    </row>
    <row r="489" spans="1:4">
      <c r="A489" s="703"/>
      <c r="B489" s="703"/>
      <c r="C489" s="703"/>
      <c r="D489" s="764"/>
    </row>
    <row r="490" spans="1:4" ht="28">
      <c r="A490" s="757" t="s">
        <v>2820</v>
      </c>
      <c r="B490" s="757"/>
      <c r="C490" s="757" t="s">
        <v>2821</v>
      </c>
      <c r="D490" s="776"/>
    </row>
    <row r="491" spans="1:4" ht="70">
      <c r="A491" s="745"/>
      <c r="B491" s="745" t="str">
        <f>B$37</f>
        <v>RA</v>
      </c>
      <c r="C491" s="749" t="s">
        <v>2822</v>
      </c>
      <c r="D491" s="786" t="s">
        <v>2590</v>
      </c>
    </row>
    <row r="492" spans="1:4">
      <c r="A492" s="745"/>
      <c r="B492" s="745" t="str">
        <f>B$38</f>
        <v>S1</v>
      </c>
      <c r="C492" s="772"/>
      <c r="D492" s="773"/>
    </row>
    <row r="493" spans="1:4" ht="42">
      <c r="A493" s="745"/>
      <c r="B493" s="745" t="str">
        <f>B$39</f>
        <v>S2</v>
      </c>
      <c r="C493" s="749" t="s">
        <v>2823</v>
      </c>
      <c r="D493" s="786" t="s">
        <v>2590</v>
      </c>
    </row>
    <row r="494" spans="1:4">
      <c r="A494" s="745"/>
      <c r="B494" s="745" t="str">
        <f>B$40</f>
        <v>S3</v>
      </c>
      <c r="C494" s="780"/>
      <c r="D494" s="774"/>
    </row>
    <row r="495" spans="1:4">
      <c r="A495" s="745"/>
      <c r="B495" s="745" t="str">
        <f>B$41</f>
        <v>S4</v>
      </c>
      <c r="C495" s="772"/>
      <c r="D495" s="774"/>
    </row>
    <row r="496" spans="1:4">
      <c r="A496" s="703"/>
      <c r="B496" s="703"/>
      <c r="C496" s="781"/>
      <c r="D496" s="764"/>
    </row>
    <row r="497" spans="1:4" ht="28">
      <c r="A497" s="757" t="s">
        <v>2824</v>
      </c>
      <c r="B497" s="757"/>
      <c r="C497" s="782" t="s">
        <v>2825</v>
      </c>
      <c r="D497" s="776"/>
    </row>
    <row r="498" spans="1:4">
      <c r="A498" s="745"/>
      <c r="B498" s="745" t="str">
        <f>B$37</f>
        <v>RA</v>
      </c>
      <c r="C498" s="793" t="s">
        <v>2826</v>
      </c>
      <c r="D498" s="786" t="s">
        <v>2590</v>
      </c>
    </row>
    <row r="499" spans="1:4">
      <c r="A499" s="745"/>
      <c r="B499" s="745" t="str">
        <f>B$38</f>
        <v>S1</v>
      </c>
      <c r="C499" s="772"/>
      <c r="D499" s="773"/>
    </row>
    <row r="500" spans="1:4" ht="56">
      <c r="A500" s="745"/>
      <c r="B500" s="745" t="str">
        <f>B$39</f>
        <v>S2</v>
      </c>
      <c r="C500" s="779" t="s">
        <v>2827</v>
      </c>
      <c r="D500" s="786" t="s">
        <v>2590</v>
      </c>
    </row>
    <row r="501" spans="1:4">
      <c r="A501" s="745"/>
      <c r="B501" s="745" t="str">
        <f>B$40</f>
        <v>S3</v>
      </c>
      <c r="C501" s="780"/>
      <c r="D501" s="774"/>
    </row>
    <row r="502" spans="1:4">
      <c r="A502" s="745"/>
      <c r="B502" s="745" t="str">
        <f>B$41</f>
        <v>S4</v>
      </c>
      <c r="C502" s="749"/>
      <c r="D502" s="774"/>
    </row>
    <row r="503" spans="1:4">
      <c r="A503" s="703"/>
      <c r="B503" s="788"/>
      <c r="C503" s="703"/>
      <c r="D503" s="764"/>
    </row>
    <row r="504" spans="1:4" ht="42">
      <c r="A504" s="757" t="s">
        <v>2828</v>
      </c>
      <c r="B504" s="757"/>
      <c r="C504" s="757" t="s">
        <v>2829</v>
      </c>
      <c r="D504" s="776"/>
    </row>
    <row r="505" spans="1:4" ht="28">
      <c r="A505" s="745"/>
      <c r="B505" s="745" t="str">
        <f>B$37</f>
        <v>RA</v>
      </c>
      <c r="C505" s="749" t="s">
        <v>2830</v>
      </c>
      <c r="D505" s="786" t="s">
        <v>2590</v>
      </c>
    </row>
    <row r="506" spans="1:4">
      <c r="A506" s="745"/>
      <c r="B506" s="745" t="str">
        <f>B$38</f>
        <v>S1</v>
      </c>
      <c r="C506" s="772"/>
      <c r="D506" s="773"/>
    </row>
    <row r="507" spans="1:4" ht="28">
      <c r="A507" s="745"/>
      <c r="B507" s="745" t="str">
        <f>B$39</f>
        <v>S2</v>
      </c>
      <c r="C507" s="49" t="s">
        <v>2831</v>
      </c>
      <c r="D507" s="786" t="s">
        <v>2590</v>
      </c>
    </row>
    <row r="508" spans="1:4">
      <c r="A508" s="745"/>
      <c r="B508" s="745" t="str">
        <f>B$40</f>
        <v>S3</v>
      </c>
      <c r="C508" s="745"/>
      <c r="D508" s="774"/>
    </row>
    <row r="509" spans="1:4">
      <c r="A509" s="745"/>
      <c r="B509" s="745" t="str">
        <f>B$41</f>
        <v>S4</v>
      </c>
      <c r="C509" s="749"/>
      <c r="D509" s="774"/>
    </row>
    <row r="510" spans="1:4">
      <c r="A510" s="703"/>
      <c r="B510" s="703"/>
      <c r="C510" s="703"/>
      <c r="D510" s="764"/>
    </row>
    <row r="511" spans="1:4" ht="28">
      <c r="A511" s="767">
        <v>4.2</v>
      </c>
      <c r="B511" s="767"/>
      <c r="C511" s="767" t="s">
        <v>2832</v>
      </c>
      <c r="D511" s="768">
        <v>5</v>
      </c>
    </row>
    <row r="512" spans="1:4">
      <c r="A512" s="757" t="s">
        <v>2833</v>
      </c>
      <c r="B512" s="757"/>
      <c r="C512" s="757" t="s">
        <v>2834</v>
      </c>
      <c r="D512" s="776"/>
    </row>
    <row r="513" spans="1:4" ht="28">
      <c r="A513" s="745"/>
      <c r="B513" s="745" t="str">
        <f>B$37</f>
        <v>RA</v>
      </c>
      <c r="C513" s="749" t="s">
        <v>2835</v>
      </c>
      <c r="D513" s="786" t="s">
        <v>2590</v>
      </c>
    </row>
    <row r="514" spans="1:4" ht="28">
      <c r="A514" s="745"/>
      <c r="B514" s="745" t="str">
        <f>B$38</f>
        <v>S1</v>
      </c>
      <c r="C514" s="772" t="s">
        <v>2836</v>
      </c>
      <c r="D514" s="786" t="s">
        <v>2590</v>
      </c>
    </row>
    <row r="515" spans="1:4" ht="42">
      <c r="A515" s="745"/>
      <c r="B515" s="745" t="str">
        <f>B$39</f>
        <v>S2</v>
      </c>
      <c r="C515" s="749" t="s">
        <v>2837</v>
      </c>
      <c r="D515" s="786" t="s">
        <v>2590</v>
      </c>
    </row>
    <row r="516" spans="1:4">
      <c r="A516" s="745"/>
      <c r="B516" s="745" t="str">
        <f>B$40</f>
        <v>S3</v>
      </c>
      <c r="C516" s="749"/>
      <c r="D516" s="773"/>
    </row>
    <row r="517" spans="1:4">
      <c r="A517" s="745"/>
      <c r="B517" s="745" t="str">
        <f>B$41</f>
        <v>S4</v>
      </c>
      <c r="C517" s="749"/>
      <c r="D517" s="773"/>
    </row>
    <row r="518" spans="1:4">
      <c r="A518" s="703"/>
      <c r="B518" s="703"/>
      <c r="C518" s="703"/>
      <c r="D518" s="764"/>
    </row>
    <row r="519" spans="1:4" ht="28">
      <c r="A519" s="757" t="s">
        <v>2384</v>
      </c>
      <c r="B519" s="757"/>
      <c r="C519" s="757" t="s">
        <v>2838</v>
      </c>
      <c r="D519" s="776"/>
    </row>
    <row r="520" spans="1:4" ht="42">
      <c r="A520" s="745"/>
      <c r="B520" s="745" t="str">
        <f>B$37</f>
        <v>RA</v>
      </c>
      <c r="C520" s="772" t="s">
        <v>2839</v>
      </c>
      <c r="D520" s="786" t="s">
        <v>2590</v>
      </c>
    </row>
    <row r="521" spans="1:4" ht="28">
      <c r="A521" s="745"/>
      <c r="B521" s="745" t="str">
        <f>B$38</f>
        <v>S1</v>
      </c>
      <c r="C521" s="772" t="s">
        <v>2840</v>
      </c>
      <c r="D521" s="786" t="s">
        <v>2590</v>
      </c>
    </row>
    <row r="522" spans="1:4" ht="98">
      <c r="A522" s="745"/>
      <c r="B522" s="745" t="str">
        <f>B$39</f>
        <v>S2</v>
      </c>
      <c r="C522" s="794" t="s">
        <v>2841</v>
      </c>
      <c r="D522" s="795" t="s">
        <v>2842</v>
      </c>
    </row>
    <row r="523" spans="1:4">
      <c r="A523" s="745"/>
      <c r="B523" s="745" t="str">
        <f>B$40</f>
        <v>S3</v>
      </c>
      <c r="C523" s="772"/>
      <c r="D523" s="773"/>
    </row>
    <row r="524" spans="1:4">
      <c r="A524" s="745"/>
      <c r="B524" s="745" t="str">
        <f>B$41</f>
        <v>S4</v>
      </c>
      <c r="C524" s="772"/>
      <c r="D524" s="774"/>
    </row>
    <row r="525" spans="1:4">
      <c r="A525" s="703"/>
      <c r="B525" s="703"/>
      <c r="C525" s="781"/>
      <c r="D525" s="764"/>
    </row>
    <row r="526" spans="1:4">
      <c r="A526" s="757" t="s">
        <v>2843</v>
      </c>
      <c r="B526" s="757"/>
      <c r="C526" s="782" t="s">
        <v>2844</v>
      </c>
      <c r="D526" s="758"/>
    </row>
    <row r="527" spans="1:4" ht="28">
      <c r="A527" s="745"/>
      <c r="B527" s="745" t="str">
        <f>B$37</f>
        <v>RA</v>
      </c>
      <c r="C527" s="772" t="s">
        <v>2845</v>
      </c>
      <c r="D527" s="786" t="s">
        <v>2590</v>
      </c>
    </row>
    <row r="528" spans="1:4">
      <c r="A528" s="745"/>
      <c r="B528" s="745" t="str">
        <f>B$38</f>
        <v>S1</v>
      </c>
      <c r="C528" s="772" t="s">
        <v>2846</v>
      </c>
      <c r="D528" s="786" t="s">
        <v>2590</v>
      </c>
    </row>
    <row r="529" spans="1:4" ht="28">
      <c r="A529" s="745"/>
      <c r="B529" s="745" t="str">
        <f>B$39</f>
        <v>S2</v>
      </c>
      <c r="C529" s="772" t="s">
        <v>2847</v>
      </c>
      <c r="D529" s="786" t="s">
        <v>2590</v>
      </c>
    </row>
    <row r="530" spans="1:4">
      <c r="A530" s="745"/>
      <c r="B530" s="745" t="str">
        <f>B$40</f>
        <v>S3</v>
      </c>
      <c r="C530" s="772"/>
      <c r="D530" s="773"/>
    </row>
    <row r="531" spans="1:4">
      <c r="A531" s="745"/>
      <c r="B531" s="745" t="str">
        <f>B$41</f>
        <v>S4</v>
      </c>
      <c r="C531" s="772"/>
      <c r="D531" s="774"/>
    </row>
    <row r="532" spans="1:4">
      <c r="A532" s="703"/>
      <c r="B532" s="703"/>
      <c r="C532" s="781"/>
      <c r="D532" s="764"/>
    </row>
    <row r="533" spans="1:4">
      <c r="A533" s="757" t="s">
        <v>2848</v>
      </c>
      <c r="B533" s="757"/>
      <c r="C533" s="782" t="s">
        <v>2849</v>
      </c>
      <c r="D533" s="776"/>
    </row>
    <row r="534" spans="1:4" ht="28">
      <c r="A534" s="745"/>
      <c r="B534" s="745" t="str">
        <f>B$37</f>
        <v>RA</v>
      </c>
      <c r="C534" s="772" t="s">
        <v>2850</v>
      </c>
      <c r="D534" s="786" t="s">
        <v>2590</v>
      </c>
    </row>
    <row r="535" spans="1:4">
      <c r="A535" s="745"/>
      <c r="B535" s="745" t="str">
        <f>B$38</f>
        <v>S1</v>
      </c>
      <c r="C535" s="772" t="s">
        <v>2851</v>
      </c>
      <c r="D535" s="786" t="s">
        <v>2590</v>
      </c>
    </row>
    <row r="536" spans="1:4" ht="28">
      <c r="A536" s="745"/>
      <c r="B536" s="745" t="str">
        <f>B$39</f>
        <v>S2</v>
      </c>
      <c r="C536" s="749" t="s">
        <v>2852</v>
      </c>
      <c r="D536" s="786" t="s">
        <v>2590</v>
      </c>
    </row>
    <row r="537" spans="1:4">
      <c r="A537" s="745"/>
      <c r="B537" s="745" t="str">
        <f>B$40</f>
        <v>S3</v>
      </c>
      <c r="C537" s="749"/>
      <c r="D537" s="773"/>
    </row>
    <row r="538" spans="1:4">
      <c r="A538" s="745"/>
      <c r="B538" s="745" t="str">
        <f>B$41</f>
        <v>S4</v>
      </c>
      <c r="C538" s="749"/>
      <c r="D538" s="773"/>
    </row>
    <row r="539" spans="1:4">
      <c r="A539" s="703"/>
      <c r="B539" s="703"/>
      <c r="C539" s="703"/>
      <c r="D539" s="764"/>
    </row>
    <row r="540" spans="1:4">
      <c r="A540" s="757" t="s">
        <v>2853</v>
      </c>
      <c r="B540" s="757"/>
      <c r="C540" s="757" t="s">
        <v>2854</v>
      </c>
      <c r="D540" s="776"/>
    </row>
    <row r="541" spans="1:4" ht="28">
      <c r="A541" s="745"/>
      <c r="B541" s="745" t="str">
        <f>B$37</f>
        <v>RA</v>
      </c>
      <c r="C541" s="749" t="s">
        <v>2855</v>
      </c>
      <c r="D541" s="786" t="s">
        <v>2590</v>
      </c>
    </row>
    <row r="542" spans="1:4">
      <c r="A542" s="745"/>
      <c r="B542" s="745" t="str">
        <f>B$38</f>
        <v>S1</v>
      </c>
      <c r="C542" s="772" t="s">
        <v>2856</v>
      </c>
      <c r="D542" s="786" t="s">
        <v>2590</v>
      </c>
    </row>
    <row r="543" spans="1:4" ht="28">
      <c r="A543" s="745"/>
      <c r="B543" s="745" t="str">
        <f>B$39</f>
        <v>S2</v>
      </c>
      <c r="C543" s="772" t="s">
        <v>2857</v>
      </c>
      <c r="D543" s="786" t="s">
        <v>2590</v>
      </c>
    </row>
    <row r="544" spans="1:4">
      <c r="A544" s="745"/>
      <c r="B544" s="745" t="str">
        <f>B$40</f>
        <v>S3</v>
      </c>
      <c r="C544" s="772"/>
      <c r="D544" s="773"/>
    </row>
    <row r="545" spans="1:4">
      <c r="A545" s="745"/>
      <c r="B545" s="745" t="str">
        <f>B$41</f>
        <v>S4</v>
      </c>
      <c r="C545" s="772"/>
      <c r="D545" s="773"/>
    </row>
    <row r="546" spans="1:4">
      <c r="A546" s="703"/>
      <c r="B546" s="703"/>
      <c r="C546" s="781"/>
      <c r="D546" s="764"/>
    </row>
    <row r="547" spans="1:4" ht="28">
      <c r="A547" s="757" t="s">
        <v>2858</v>
      </c>
      <c r="B547" s="757"/>
      <c r="C547" s="782" t="s">
        <v>2859</v>
      </c>
      <c r="D547" s="776"/>
    </row>
    <row r="548" spans="1:4" ht="28">
      <c r="A548" s="745"/>
      <c r="B548" s="745" t="str">
        <f>B$37</f>
        <v>RA</v>
      </c>
      <c r="C548" s="772" t="s">
        <v>2860</v>
      </c>
      <c r="D548" s="786" t="s">
        <v>2590</v>
      </c>
    </row>
    <row r="549" spans="1:4">
      <c r="A549" s="745"/>
      <c r="B549" s="745" t="str">
        <f>B$38</f>
        <v>S1</v>
      </c>
      <c r="C549" s="772" t="s">
        <v>2861</v>
      </c>
      <c r="D549" s="786" t="s">
        <v>2590</v>
      </c>
    </row>
    <row r="550" spans="1:4">
      <c r="A550" s="745"/>
      <c r="B550" s="745" t="str">
        <f>B$39</f>
        <v>S2</v>
      </c>
      <c r="C550" s="772" t="s">
        <v>2862</v>
      </c>
      <c r="D550" s="786" t="s">
        <v>2590</v>
      </c>
    </row>
    <row r="551" spans="1:4">
      <c r="A551" s="745"/>
      <c r="B551" s="745" t="str">
        <f>B$40</f>
        <v>S3</v>
      </c>
      <c r="C551" s="772"/>
      <c r="D551" s="773"/>
    </row>
    <row r="552" spans="1:4">
      <c r="A552" s="745"/>
      <c r="B552" s="745" t="str">
        <f>B$41</f>
        <v>S4</v>
      </c>
      <c r="C552" s="772"/>
      <c r="D552" s="773"/>
    </row>
    <row r="553" spans="1:4">
      <c r="A553" s="703"/>
      <c r="B553" s="703"/>
      <c r="C553" s="781"/>
      <c r="D553" s="764"/>
    </row>
    <row r="554" spans="1:4">
      <c r="A554" s="757" t="s">
        <v>2863</v>
      </c>
      <c r="B554" s="757"/>
      <c r="C554" s="782" t="s">
        <v>2864</v>
      </c>
      <c r="D554" s="776"/>
    </row>
    <row r="555" spans="1:4">
      <c r="A555" s="745"/>
      <c r="B555" s="745" t="str">
        <f>B$37</f>
        <v>RA</v>
      </c>
      <c r="C555" s="772" t="s">
        <v>2865</v>
      </c>
      <c r="D555" s="786" t="s">
        <v>2590</v>
      </c>
    </row>
    <row r="556" spans="1:4" ht="28">
      <c r="A556" s="745"/>
      <c r="B556" s="745" t="str">
        <f>B$38</f>
        <v>S1</v>
      </c>
      <c r="C556" s="772" t="s">
        <v>2866</v>
      </c>
      <c r="D556" s="786" t="s">
        <v>2590</v>
      </c>
    </row>
    <row r="557" spans="1:4">
      <c r="A557" s="745"/>
      <c r="B557" s="745" t="str">
        <f>B$39</f>
        <v>S2</v>
      </c>
      <c r="C557" s="772" t="s">
        <v>2867</v>
      </c>
      <c r="D557" s="786" t="s">
        <v>2590</v>
      </c>
    </row>
    <row r="558" spans="1:4">
      <c r="A558" s="745"/>
      <c r="B558" s="745" t="str">
        <f>B$40</f>
        <v>S3</v>
      </c>
      <c r="C558" s="749"/>
      <c r="D558" s="773"/>
    </row>
    <row r="559" spans="1:4">
      <c r="A559" s="745"/>
      <c r="B559" s="745" t="str">
        <f>B$41</f>
        <v>S4</v>
      </c>
      <c r="C559" s="749"/>
      <c r="D559" s="773"/>
    </row>
    <row r="560" spans="1:4">
      <c r="A560" s="703"/>
      <c r="B560" s="703"/>
      <c r="C560" s="703"/>
      <c r="D560" s="764"/>
    </row>
    <row r="561" spans="1:4">
      <c r="A561" s="757" t="s">
        <v>2868</v>
      </c>
      <c r="B561" s="757"/>
      <c r="C561" s="757" t="s">
        <v>2869</v>
      </c>
      <c r="D561" s="776"/>
    </row>
    <row r="562" spans="1:4" ht="28">
      <c r="A562" s="745"/>
      <c r="B562" s="745" t="str">
        <f>B$37</f>
        <v>RA</v>
      </c>
      <c r="C562" s="749" t="s">
        <v>2870</v>
      </c>
      <c r="D562" s="786" t="s">
        <v>2590</v>
      </c>
    </row>
    <row r="563" spans="1:4">
      <c r="A563" s="745"/>
      <c r="B563" s="745" t="str">
        <f>B$38</f>
        <v>S1</v>
      </c>
      <c r="C563" s="772" t="s">
        <v>2871</v>
      </c>
      <c r="D563" s="786" t="s">
        <v>2590</v>
      </c>
    </row>
    <row r="564" spans="1:4">
      <c r="A564" s="745"/>
      <c r="B564" s="745" t="str">
        <f>B$39</f>
        <v>S2</v>
      </c>
      <c r="C564" s="772" t="s">
        <v>2871</v>
      </c>
      <c r="D564" s="786" t="s">
        <v>2590</v>
      </c>
    </row>
    <row r="565" spans="1:4">
      <c r="A565" s="745"/>
      <c r="B565" s="745" t="str">
        <f>B$40</f>
        <v>S3</v>
      </c>
      <c r="C565" s="772"/>
      <c r="D565" s="773"/>
    </row>
    <row r="566" spans="1:4">
      <c r="A566" s="745"/>
      <c r="B566" s="745" t="str">
        <f>B$41</f>
        <v>S4</v>
      </c>
      <c r="C566" s="772"/>
      <c r="D566" s="773"/>
    </row>
    <row r="567" spans="1:4">
      <c r="A567" s="703"/>
      <c r="B567" s="703"/>
      <c r="C567" s="781"/>
      <c r="D567" s="764"/>
    </row>
    <row r="568" spans="1:4" ht="28">
      <c r="A568" s="757" t="s">
        <v>2872</v>
      </c>
      <c r="B568" s="757"/>
      <c r="C568" s="782" t="s">
        <v>2873</v>
      </c>
      <c r="D568" s="776"/>
    </row>
    <row r="569" spans="1:4">
      <c r="A569" s="745"/>
      <c r="B569" s="745" t="str">
        <f>B$37</f>
        <v>RA</v>
      </c>
      <c r="C569" s="772" t="s">
        <v>2874</v>
      </c>
      <c r="D569" s="786" t="s">
        <v>2590</v>
      </c>
    </row>
    <row r="570" spans="1:4">
      <c r="A570" s="745"/>
      <c r="B570" s="745" t="str">
        <f>B$38</f>
        <v>S1</v>
      </c>
      <c r="C570" s="772" t="s">
        <v>2874</v>
      </c>
      <c r="D570" s="786" t="s">
        <v>2590</v>
      </c>
    </row>
    <row r="571" spans="1:4">
      <c r="A571" s="745"/>
      <c r="B571" s="745" t="str">
        <f>B$39</f>
        <v>S2</v>
      </c>
      <c r="C571" s="772" t="s">
        <v>2874</v>
      </c>
      <c r="D571" s="786" t="s">
        <v>2590</v>
      </c>
    </row>
    <row r="572" spans="1:4">
      <c r="A572" s="745"/>
      <c r="B572" s="745" t="str">
        <f>B$40</f>
        <v>S3</v>
      </c>
      <c r="C572" s="772"/>
      <c r="D572" s="773"/>
    </row>
    <row r="573" spans="1:4">
      <c r="A573" s="745"/>
      <c r="B573" s="745" t="str">
        <f>B$41</f>
        <v>S4</v>
      </c>
      <c r="C573" s="772"/>
      <c r="D573" s="773"/>
    </row>
    <row r="574" spans="1:4">
      <c r="A574" s="703"/>
      <c r="B574" s="703"/>
      <c r="C574" s="781"/>
      <c r="D574" s="764"/>
    </row>
    <row r="575" spans="1:4" ht="28">
      <c r="A575" s="757" t="s">
        <v>2875</v>
      </c>
      <c r="B575" s="757"/>
      <c r="C575" s="782" t="s">
        <v>2876</v>
      </c>
      <c r="D575" s="776"/>
    </row>
    <row r="576" spans="1:4" ht="28">
      <c r="A576" s="745"/>
      <c r="B576" s="745" t="str">
        <f>B$37</f>
        <v>RA</v>
      </c>
      <c r="C576" s="772" t="s">
        <v>2877</v>
      </c>
      <c r="D576" s="786" t="s">
        <v>2590</v>
      </c>
    </row>
    <row r="577" spans="1:4">
      <c r="A577" s="745"/>
      <c r="B577" s="745" t="str">
        <f>B$38</f>
        <v>S1</v>
      </c>
      <c r="C577" s="772" t="s">
        <v>2878</v>
      </c>
      <c r="D577" s="786" t="s">
        <v>2590</v>
      </c>
    </row>
    <row r="578" spans="1:4">
      <c r="A578" s="745"/>
      <c r="B578" s="745" t="str">
        <f>B$39</f>
        <v>S2</v>
      </c>
      <c r="C578" s="772" t="s">
        <v>2879</v>
      </c>
      <c r="D578" s="786" t="s">
        <v>2590</v>
      </c>
    </row>
    <row r="579" spans="1:4">
      <c r="A579" s="745"/>
      <c r="B579" s="745" t="str">
        <f>B$40</f>
        <v>S3</v>
      </c>
      <c r="C579" s="772"/>
      <c r="D579" s="773"/>
    </row>
    <row r="580" spans="1:4">
      <c r="A580" s="745"/>
      <c r="B580" s="745" t="str">
        <f>B$41</f>
        <v>S4</v>
      </c>
      <c r="C580" s="749"/>
      <c r="D580" s="774"/>
    </row>
    <row r="581" spans="1:4">
      <c r="A581" s="703"/>
      <c r="B581" s="703"/>
      <c r="C581" s="703"/>
      <c r="D581" s="764"/>
    </row>
    <row r="582" spans="1:4" ht="28">
      <c r="A582" s="757" t="s">
        <v>541</v>
      </c>
      <c r="B582" s="757"/>
      <c r="C582" s="757" t="s">
        <v>2880</v>
      </c>
      <c r="D582" s="776"/>
    </row>
    <row r="583" spans="1:4" ht="28">
      <c r="A583" s="745"/>
      <c r="B583" s="745" t="str">
        <f>B$37</f>
        <v>RA</v>
      </c>
      <c r="C583" s="749" t="s">
        <v>2881</v>
      </c>
      <c r="D583" s="786" t="s">
        <v>2590</v>
      </c>
    </row>
    <row r="584" spans="1:4">
      <c r="A584" s="745"/>
      <c r="B584" s="745" t="str">
        <f>B$38</f>
        <v>S1</v>
      </c>
      <c r="C584" s="796" t="s">
        <v>2882</v>
      </c>
      <c r="D584" s="786" t="s">
        <v>2590</v>
      </c>
    </row>
    <row r="585" spans="1:4">
      <c r="A585" s="745"/>
      <c r="B585" s="745" t="str">
        <f>B$39</f>
        <v>S2</v>
      </c>
      <c r="C585" s="796" t="s">
        <v>2882</v>
      </c>
      <c r="D585" s="786" t="s">
        <v>2590</v>
      </c>
    </row>
    <row r="586" spans="1:4">
      <c r="A586" s="745"/>
      <c r="B586" s="745" t="str">
        <f>B$40</f>
        <v>S3</v>
      </c>
      <c r="C586" s="749"/>
      <c r="D586" s="773"/>
    </row>
    <row r="587" spans="1:4">
      <c r="A587" s="745"/>
      <c r="B587" s="745" t="str">
        <f>B$41</f>
        <v>S4</v>
      </c>
      <c r="C587" s="749"/>
      <c r="D587" s="774"/>
    </row>
    <row r="588" spans="1:4">
      <c r="A588" s="703"/>
      <c r="B588" s="703"/>
      <c r="C588" s="703"/>
      <c r="D588" s="764"/>
    </row>
    <row r="589" spans="1:4" ht="28">
      <c r="A589" s="767">
        <v>4.3</v>
      </c>
      <c r="B589" s="767"/>
      <c r="C589" s="767" t="s">
        <v>2883</v>
      </c>
      <c r="D589" s="768">
        <v>3</v>
      </c>
    </row>
    <row r="590" spans="1:4" ht="28">
      <c r="A590" s="757" t="s">
        <v>2884</v>
      </c>
      <c r="B590" s="757"/>
      <c r="C590" s="757" t="s">
        <v>2885</v>
      </c>
      <c r="D590" s="776"/>
    </row>
    <row r="591" spans="1:4" ht="42">
      <c r="A591" s="745"/>
      <c r="B591" s="745" t="str">
        <f>B$37</f>
        <v>RA</v>
      </c>
      <c r="C591" s="745" t="s">
        <v>2886</v>
      </c>
      <c r="D591" s="786" t="s">
        <v>2590</v>
      </c>
    </row>
    <row r="592" spans="1:4">
      <c r="A592" s="745"/>
      <c r="B592" s="745" t="str">
        <f>B$38</f>
        <v>S1</v>
      </c>
      <c r="C592" s="772"/>
      <c r="D592" s="773"/>
    </row>
    <row r="593" spans="1:4" ht="42">
      <c r="A593" s="745"/>
      <c r="B593" s="745" t="str">
        <f>B$39</f>
        <v>S2</v>
      </c>
      <c r="C593" s="49" t="s">
        <v>2887</v>
      </c>
      <c r="D593" s="786" t="s">
        <v>2590</v>
      </c>
    </row>
    <row r="594" spans="1:4">
      <c r="A594" s="745"/>
      <c r="B594" s="745" t="str">
        <f>B$40</f>
        <v>S3</v>
      </c>
      <c r="C594" s="745"/>
      <c r="D594" s="774"/>
    </row>
    <row r="595" spans="1:4">
      <c r="A595" s="745"/>
      <c r="B595" s="745" t="str">
        <f>B$41</f>
        <v>S4</v>
      </c>
      <c r="C595" s="749"/>
      <c r="D595" s="774"/>
    </row>
    <row r="596" spans="1:4">
      <c r="A596" s="703"/>
      <c r="B596" s="703"/>
      <c r="C596" s="703"/>
      <c r="D596" s="764"/>
    </row>
    <row r="597" spans="1:4" ht="56">
      <c r="A597" s="757" t="s">
        <v>2888</v>
      </c>
      <c r="B597" s="757"/>
      <c r="C597" s="757" t="s">
        <v>2889</v>
      </c>
      <c r="D597" s="776"/>
    </row>
    <row r="598" spans="1:4">
      <c r="A598" s="745"/>
      <c r="B598" s="745" t="str">
        <f>B$37</f>
        <v>RA</v>
      </c>
      <c r="C598" s="749" t="s">
        <v>2890</v>
      </c>
      <c r="D598" s="786" t="s">
        <v>2590</v>
      </c>
    </row>
    <row r="599" spans="1:4">
      <c r="A599" s="745"/>
      <c r="B599" s="745" t="str">
        <f>B$38</f>
        <v>S1</v>
      </c>
      <c r="D599" s="773"/>
    </row>
    <row r="600" spans="1:4">
      <c r="A600" s="745"/>
      <c r="B600" s="745" t="str">
        <f>B$39</f>
        <v>S2</v>
      </c>
      <c r="C600" s="772" t="s">
        <v>2891</v>
      </c>
      <c r="D600" s="786" t="s">
        <v>2590</v>
      </c>
    </row>
    <row r="601" spans="1:4">
      <c r="A601" s="745"/>
      <c r="B601" s="745" t="str">
        <f>B$40</f>
        <v>S3</v>
      </c>
      <c r="C601" s="745"/>
      <c r="D601" s="774"/>
    </row>
    <row r="602" spans="1:4">
      <c r="A602" s="745"/>
      <c r="B602" s="745" t="str">
        <f>B$41</f>
        <v>S4</v>
      </c>
      <c r="C602" s="749" t="s">
        <v>1162</v>
      </c>
      <c r="D602" s="774"/>
    </row>
    <row r="603" spans="1:4">
      <c r="A603" s="703"/>
      <c r="B603" s="703"/>
      <c r="C603" s="703"/>
      <c r="D603" s="764"/>
    </row>
    <row r="604" spans="1:4" ht="28">
      <c r="A604" s="767">
        <v>4.4000000000000004</v>
      </c>
      <c r="B604" s="767"/>
      <c r="C604" s="767" t="s">
        <v>2892</v>
      </c>
      <c r="D604" s="768">
        <v>4</v>
      </c>
    </row>
    <row r="605" spans="1:4" ht="98">
      <c r="A605" s="757" t="s">
        <v>2893</v>
      </c>
      <c r="B605" s="757"/>
      <c r="C605" s="757" t="s">
        <v>2894</v>
      </c>
      <c r="D605" s="776"/>
    </row>
    <row r="606" spans="1:4" ht="42">
      <c r="A606" s="745"/>
      <c r="B606" s="745" t="str">
        <f>B$37</f>
        <v>RA</v>
      </c>
      <c r="C606" s="772" t="s">
        <v>2895</v>
      </c>
      <c r="D606" s="786" t="s">
        <v>2590</v>
      </c>
    </row>
    <row r="607" spans="1:4" ht="56">
      <c r="A607" s="745"/>
      <c r="B607" s="745" t="str">
        <f>B$38</f>
        <v>S1</v>
      </c>
      <c r="C607" s="772" t="s">
        <v>2896</v>
      </c>
      <c r="D607" s="786" t="s">
        <v>2590</v>
      </c>
    </row>
    <row r="608" spans="1:4" ht="42">
      <c r="A608" s="745"/>
      <c r="B608" s="745" t="str">
        <f>B$39</f>
        <v>S2</v>
      </c>
      <c r="C608" s="772" t="s">
        <v>2897</v>
      </c>
      <c r="D608" s="786" t="s">
        <v>2590</v>
      </c>
    </row>
    <row r="609" spans="1:4">
      <c r="A609" s="745"/>
      <c r="B609" s="745" t="str">
        <f>B$40</f>
        <v>S3</v>
      </c>
      <c r="C609" s="772"/>
      <c r="D609" s="773"/>
    </row>
    <row r="610" spans="1:4">
      <c r="A610" s="745"/>
      <c r="B610" s="745" t="str">
        <f>B$41</f>
        <v>S4</v>
      </c>
      <c r="C610" s="772"/>
      <c r="D610" s="773"/>
    </row>
    <row r="611" spans="1:4">
      <c r="A611" s="703"/>
      <c r="B611" s="703"/>
      <c r="C611" s="781"/>
      <c r="D611" s="764"/>
    </row>
    <row r="612" spans="1:4">
      <c r="A612" s="757" t="s">
        <v>2898</v>
      </c>
      <c r="B612" s="757"/>
      <c r="C612" s="782" t="s">
        <v>2899</v>
      </c>
      <c r="D612" s="776"/>
    </row>
    <row r="613" spans="1:4" ht="70">
      <c r="A613" s="745"/>
      <c r="B613" s="745" t="str">
        <f>B$37</f>
        <v>RA</v>
      </c>
      <c r="C613" s="772" t="s">
        <v>2900</v>
      </c>
      <c r="D613" s="786" t="s">
        <v>2590</v>
      </c>
    </row>
    <row r="614" spans="1:4" ht="28">
      <c r="A614" s="745"/>
      <c r="B614" s="745" t="str">
        <f>B$38</f>
        <v>S1</v>
      </c>
      <c r="C614" s="772" t="s">
        <v>2901</v>
      </c>
      <c r="D614" s="786" t="s">
        <v>2590</v>
      </c>
    </row>
    <row r="615" spans="1:4" ht="42">
      <c r="A615" s="745"/>
      <c r="B615" s="745" t="str">
        <f>B$39</f>
        <v>S2</v>
      </c>
      <c r="C615" s="772" t="s">
        <v>2902</v>
      </c>
      <c r="D615" s="786" t="s">
        <v>2590</v>
      </c>
    </row>
    <row r="616" spans="1:4">
      <c r="A616" s="745"/>
      <c r="B616" s="745" t="str">
        <f>B$40</f>
        <v>S3</v>
      </c>
      <c r="C616" s="772"/>
      <c r="D616" s="773"/>
    </row>
    <row r="617" spans="1:4">
      <c r="A617" s="745"/>
      <c r="B617" s="745" t="str">
        <f>B$41</f>
        <v>S4</v>
      </c>
      <c r="C617" s="772"/>
      <c r="D617" s="773"/>
    </row>
    <row r="618" spans="1:4">
      <c r="A618" s="703"/>
      <c r="B618" s="703"/>
      <c r="C618" s="781"/>
      <c r="D618" s="764"/>
    </row>
    <row r="619" spans="1:4" ht="28">
      <c r="A619" s="757" t="s">
        <v>2903</v>
      </c>
      <c r="B619" s="757"/>
      <c r="C619" s="782" t="s">
        <v>2904</v>
      </c>
      <c r="D619" s="776"/>
    </row>
    <row r="620" spans="1:4" ht="42">
      <c r="A620" s="745"/>
      <c r="B620" s="745" t="str">
        <f>B$37</f>
        <v>RA</v>
      </c>
      <c r="C620" s="772" t="s">
        <v>2905</v>
      </c>
      <c r="D620" s="786" t="s">
        <v>2590</v>
      </c>
    </row>
    <row r="621" spans="1:4">
      <c r="A621" s="745"/>
      <c r="B621" s="745" t="str">
        <f>B$38</f>
        <v>S1</v>
      </c>
      <c r="C621" s="772" t="s">
        <v>2906</v>
      </c>
      <c r="D621" s="786" t="s">
        <v>2590</v>
      </c>
    </row>
    <row r="622" spans="1:4">
      <c r="A622" s="745"/>
      <c r="B622" s="745" t="str">
        <f>B$39</f>
        <v>S2</v>
      </c>
      <c r="C622" s="772" t="s">
        <v>2907</v>
      </c>
      <c r="D622" s="786" t="s">
        <v>2590</v>
      </c>
    </row>
    <row r="623" spans="1:4">
      <c r="A623" s="745"/>
      <c r="B623" s="745" t="str">
        <f>B$40</f>
        <v>S3</v>
      </c>
      <c r="C623" s="749"/>
      <c r="D623" s="773"/>
    </row>
    <row r="624" spans="1:4">
      <c r="A624" s="745"/>
      <c r="B624" s="745" t="str">
        <f>B$41</f>
        <v>S4</v>
      </c>
      <c r="C624" s="772"/>
      <c r="D624" s="773"/>
    </row>
    <row r="625" spans="1:4">
      <c r="A625" s="703"/>
      <c r="B625" s="703"/>
      <c r="C625" s="703"/>
      <c r="D625" s="764"/>
    </row>
    <row r="626" spans="1:4" ht="42">
      <c r="A626" s="757" t="s">
        <v>2908</v>
      </c>
      <c r="B626" s="757"/>
      <c r="C626" s="757" t="s">
        <v>2909</v>
      </c>
      <c r="D626" s="776"/>
    </row>
    <row r="627" spans="1:4" ht="28">
      <c r="A627" s="745"/>
      <c r="B627" s="745" t="str">
        <f>B$37</f>
        <v>RA</v>
      </c>
      <c r="C627" s="749" t="s">
        <v>2910</v>
      </c>
      <c r="D627" s="786" t="s">
        <v>2590</v>
      </c>
    </row>
    <row r="628" spans="1:4">
      <c r="A628" s="745"/>
      <c r="B628" s="745" t="str">
        <f>B$38</f>
        <v>S1</v>
      </c>
      <c r="C628" s="772" t="s">
        <v>2911</v>
      </c>
      <c r="D628" s="786" t="s">
        <v>2590</v>
      </c>
    </row>
    <row r="629" spans="1:4" ht="56">
      <c r="A629" s="745"/>
      <c r="B629" s="745" t="str">
        <f>B$39</f>
        <v>S2</v>
      </c>
      <c r="C629" s="772" t="s">
        <v>2912</v>
      </c>
      <c r="D629" s="786" t="s">
        <v>2590</v>
      </c>
    </row>
    <row r="630" spans="1:4">
      <c r="A630" s="745"/>
      <c r="B630" s="745" t="str">
        <f>B$40</f>
        <v>S3</v>
      </c>
      <c r="C630" s="772"/>
      <c r="D630" s="773"/>
    </row>
    <row r="631" spans="1:4">
      <c r="A631" s="745"/>
      <c r="B631" s="745" t="str">
        <f>B$41</f>
        <v>S4</v>
      </c>
      <c r="C631" s="772"/>
      <c r="D631" s="773"/>
    </row>
    <row r="632" spans="1:4">
      <c r="A632" s="703"/>
      <c r="B632" s="703"/>
      <c r="C632" s="781"/>
      <c r="D632" s="764"/>
    </row>
    <row r="633" spans="1:4" ht="28">
      <c r="A633" s="757" t="s">
        <v>2913</v>
      </c>
      <c r="B633" s="757"/>
      <c r="C633" s="782" t="s">
        <v>2914</v>
      </c>
      <c r="D633" s="776"/>
    </row>
    <row r="634" spans="1:4" ht="28">
      <c r="A634" s="745"/>
      <c r="B634" s="745" t="str">
        <f>B$37</f>
        <v>RA</v>
      </c>
      <c r="C634" s="797" t="s">
        <v>2915</v>
      </c>
      <c r="D634" s="786" t="s">
        <v>2590</v>
      </c>
    </row>
    <row r="635" spans="1:4" ht="42">
      <c r="A635" s="745"/>
      <c r="B635" s="745" t="str">
        <f>B$38</f>
        <v>S1</v>
      </c>
      <c r="C635" s="772" t="s">
        <v>2916</v>
      </c>
      <c r="D635" s="786" t="s">
        <v>2590</v>
      </c>
    </row>
    <row r="636" spans="1:4" ht="28">
      <c r="A636" s="745"/>
      <c r="B636" s="745" t="str">
        <f>B$39</f>
        <v>S2</v>
      </c>
      <c r="C636" s="772" t="s">
        <v>2917</v>
      </c>
      <c r="D636" s="786" t="s">
        <v>2590</v>
      </c>
    </row>
    <row r="637" spans="1:4">
      <c r="A637" s="745"/>
      <c r="B637" s="745" t="str">
        <f>B$40</f>
        <v>S3</v>
      </c>
      <c r="C637" s="772"/>
      <c r="D637" s="773"/>
    </row>
    <row r="638" spans="1:4">
      <c r="A638" s="745"/>
      <c r="B638" s="745" t="str">
        <f>B$41</f>
        <v>S4</v>
      </c>
      <c r="C638" s="772"/>
      <c r="D638" s="773"/>
    </row>
    <row r="639" spans="1:4">
      <c r="A639" s="703"/>
      <c r="B639" s="703"/>
      <c r="C639" s="781"/>
      <c r="D639" s="764"/>
    </row>
    <row r="640" spans="1:4" ht="28">
      <c r="A640" s="757" t="s">
        <v>2918</v>
      </c>
      <c r="B640" s="757"/>
      <c r="C640" s="782" t="s">
        <v>2919</v>
      </c>
      <c r="D640" s="776"/>
    </row>
    <row r="641" spans="1:4" ht="28">
      <c r="A641" s="745"/>
      <c r="B641" s="745" t="str">
        <f>B$37</f>
        <v>RA</v>
      </c>
      <c r="C641" s="749" t="s">
        <v>2920</v>
      </c>
      <c r="D641" s="786" t="s">
        <v>2590</v>
      </c>
    </row>
    <row r="642" spans="1:4" ht="28">
      <c r="A642" s="745"/>
      <c r="B642" s="745" t="str">
        <f>B$38</f>
        <v>S1</v>
      </c>
      <c r="C642" s="772" t="s">
        <v>2921</v>
      </c>
      <c r="D642" s="786" t="s">
        <v>2590</v>
      </c>
    </row>
    <row r="643" spans="1:4">
      <c r="A643" s="745"/>
      <c r="B643" s="745" t="str">
        <f>B$39</f>
        <v>S2</v>
      </c>
      <c r="C643" s="749" t="s">
        <v>2922</v>
      </c>
      <c r="D643" s="773"/>
    </row>
    <row r="644" spans="1:4">
      <c r="A644" s="745"/>
      <c r="B644" s="745" t="str">
        <f>B$40</f>
        <v>S3</v>
      </c>
      <c r="C644" s="749"/>
      <c r="D644" s="773"/>
    </row>
    <row r="645" spans="1:4">
      <c r="A645" s="745"/>
      <c r="B645" s="745" t="str">
        <f>B$41</f>
        <v>S4</v>
      </c>
      <c r="C645" s="772"/>
      <c r="D645" s="773"/>
    </row>
    <row r="646" spans="1:4">
      <c r="A646" s="703"/>
      <c r="B646" s="703"/>
      <c r="C646" s="703"/>
      <c r="D646" s="764"/>
    </row>
    <row r="647" spans="1:4" ht="238">
      <c r="A647" s="757" t="s">
        <v>2923</v>
      </c>
      <c r="B647" s="757"/>
      <c r="C647" s="757" t="s">
        <v>2924</v>
      </c>
      <c r="D647" s="776"/>
    </row>
    <row r="648" spans="1:4" ht="98">
      <c r="A648" s="745"/>
      <c r="B648" s="745" t="str">
        <f>B$37</f>
        <v>RA</v>
      </c>
      <c r="C648" s="749" t="s">
        <v>2925</v>
      </c>
      <c r="D648" s="786" t="s">
        <v>2590</v>
      </c>
    </row>
    <row r="649" spans="1:4" ht="28">
      <c r="A649" s="745"/>
      <c r="B649" s="745" t="str">
        <f>B$38</f>
        <v>S1</v>
      </c>
      <c r="C649" s="772" t="s">
        <v>2926</v>
      </c>
      <c r="D649" s="786" t="s">
        <v>2590</v>
      </c>
    </row>
    <row r="650" spans="1:4" ht="42">
      <c r="A650" s="745"/>
      <c r="B650" s="745" t="str">
        <f>B$39</f>
        <v>S2</v>
      </c>
      <c r="C650" s="749" t="s">
        <v>2927</v>
      </c>
      <c r="D650" s="786" t="s">
        <v>2590</v>
      </c>
    </row>
    <row r="651" spans="1:4">
      <c r="A651" s="745"/>
      <c r="B651" s="745" t="str">
        <f>B$40</f>
        <v>S3</v>
      </c>
      <c r="C651" s="749"/>
      <c r="D651" s="773"/>
    </row>
    <row r="652" spans="1:4">
      <c r="A652" s="745"/>
      <c r="B652" s="745" t="str">
        <f>B$41</f>
        <v>S4</v>
      </c>
      <c r="C652" s="772"/>
      <c r="D652" s="773"/>
    </row>
    <row r="653" spans="1:4">
      <c r="A653" s="703"/>
      <c r="B653" s="703"/>
      <c r="C653" s="703"/>
      <c r="D653" s="764"/>
    </row>
    <row r="654" spans="1:4" ht="42">
      <c r="A654" s="767">
        <v>4.5</v>
      </c>
      <c r="B654" s="767"/>
      <c r="C654" s="767" t="s">
        <v>2928</v>
      </c>
      <c r="D654" s="768">
        <v>4</v>
      </c>
    </row>
    <row r="655" spans="1:4">
      <c r="A655" s="757" t="s">
        <v>2929</v>
      </c>
      <c r="B655" s="757"/>
      <c r="C655" s="757" t="s">
        <v>2930</v>
      </c>
      <c r="D655" s="776"/>
    </row>
    <row r="656" spans="1:4">
      <c r="A656" s="745"/>
      <c r="B656" s="745" t="str">
        <f>B$37</f>
        <v>RA</v>
      </c>
      <c r="C656" s="749" t="s">
        <v>2931</v>
      </c>
      <c r="D656" s="786" t="s">
        <v>2590</v>
      </c>
    </row>
    <row r="657" spans="1:4">
      <c r="A657" s="745"/>
      <c r="B657" s="745" t="str">
        <f>B$38</f>
        <v>S1</v>
      </c>
      <c r="C657" s="772"/>
      <c r="D657" s="773"/>
    </row>
    <row r="658" spans="1:4">
      <c r="A658" s="745"/>
      <c r="B658" s="745" t="str">
        <f>B$39</f>
        <v>S2</v>
      </c>
      <c r="C658" s="779" t="s">
        <v>2932</v>
      </c>
      <c r="D658" s="786" t="s">
        <v>2590</v>
      </c>
    </row>
    <row r="659" spans="1:4">
      <c r="A659" s="745"/>
      <c r="B659" s="745" t="str">
        <f>B$40</f>
        <v>S3</v>
      </c>
      <c r="C659" s="780"/>
      <c r="D659" s="774"/>
    </row>
    <row r="660" spans="1:4">
      <c r="A660" s="745"/>
      <c r="B660" s="745" t="str">
        <f>B$41</f>
        <v>S4</v>
      </c>
      <c r="C660" s="772"/>
      <c r="D660" s="774"/>
    </row>
    <row r="661" spans="1:4">
      <c r="A661" s="703"/>
      <c r="B661" s="703"/>
      <c r="C661" s="781"/>
      <c r="D661" s="764"/>
    </row>
    <row r="662" spans="1:4" ht="28">
      <c r="A662" s="757" t="s">
        <v>2933</v>
      </c>
      <c r="B662" s="757"/>
      <c r="C662" s="782" t="s">
        <v>2934</v>
      </c>
      <c r="D662" s="776"/>
    </row>
    <row r="663" spans="1:4">
      <c r="A663" s="745"/>
      <c r="B663" s="745" t="str">
        <f>B$37</f>
        <v>RA</v>
      </c>
      <c r="C663" s="772" t="s">
        <v>2935</v>
      </c>
      <c r="D663" s="786" t="s">
        <v>2590</v>
      </c>
    </row>
    <row r="664" spans="1:4">
      <c r="A664" s="745"/>
      <c r="B664" s="745" t="str">
        <f>B$38</f>
        <v>S1</v>
      </c>
      <c r="C664" s="772"/>
      <c r="D664" s="773"/>
    </row>
    <row r="665" spans="1:4">
      <c r="A665" s="745"/>
      <c r="B665" s="745" t="str">
        <f>B$39</f>
        <v>S2</v>
      </c>
      <c r="C665" s="772" t="s">
        <v>2935</v>
      </c>
      <c r="D665" s="786" t="s">
        <v>2590</v>
      </c>
    </row>
    <row r="666" spans="1:4">
      <c r="A666" s="745"/>
      <c r="B666" s="745" t="str">
        <f>B$40</f>
        <v>S3</v>
      </c>
      <c r="C666" s="772"/>
      <c r="D666" s="773"/>
    </row>
    <row r="667" spans="1:4">
      <c r="A667" s="745"/>
      <c r="B667" s="745" t="str">
        <f>B$41</f>
        <v>S4</v>
      </c>
      <c r="C667" s="772"/>
      <c r="D667" s="774"/>
    </row>
    <row r="668" spans="1:4">
      <c r="A668" s="703"/>
      <c r="B668" s="703"/>
      <c r="C668" s="781"/>
      <c r="D668" s="764"/>
    </row>
    <row r="669" spans="1:4">
      <c r="A669" s="703"/>
      <c r="B669" s="703"/>
      <c r="C669" s="781"/>
      <c r="D669" s="764"/>
    </row>
    <row r="670" spans="1:4" ht="28">
      <c r="A670" s="757" t="s">
        <v>2936</v>
      </c>
      <c r="B670" s="757"/>
      <c r="C670" s="782" t="s">
        <v>2937</v>
      </c>
      <c r="D670" s="776"/>
    </row>
    <row r="671" spans="1:4">
      <c r="A671" s="745"/>
      <c r="B671" s="745" t="str">
        <f>B$37</f>
        <v>RA</v>
      </c>
      <c r="C671" s="772" t="s">
        <v>2938</v>
      </c>
      <c r="D671" s="786" t="s">
        <v>2590</v>
      </c>
    </row>
    <row r="672" spans="1:4">
      <c r="A672" s="745"/>
      <c r="B672" s="745" t="str">
        <f>B$38</f>
        <v>S1</v>
      </c>
      <c r="C672" s="772"/>
      <c r="D672" s="773"/>
    </row>
    <row r="673" spans="1:4">
      <c r="A673" s="745"/>
      <c r="B673" s="745" t="str">
        <f>B$39</f>
        <v>S2</v>
      </c>
      <c r="C673" s="772" t="s">
        <v>2938</v>
      </c>
      <c r="D673" s="786" t="s">
        <v>2590</v>
      </c>
    </row>
    <row r="674" spans="1:4">
      <c r="A674" s="745"/>
      <c r="B674" s="745" t="str">
        <f>B$40</f>
        <v>S3</v>
      </c>
      <c r="C674" s="745"/>
      <c r="D674" s="774"/>
    </row>
    <row r="675" spans="1:4">
      <c r="A675" s="745"/>
      <c r="B675" s="745" t="str">
        <f>B$41</f>
        <v>S4</v>
      </c>
      <c r="C675" s="749"/>
      <c r="D675" s="774"/>
    </row>
    <row r="676" spans="1:4">
      <c r="A676" s="703"/>
      <c r="B676" s="703"/>
      <c r="C676" s="703"/>
      <c r="D676" s="764"/>
    </row>
    <row r="677" spans="1:4">
      <c r="A677" s="703"/>
      <c r="B677" s="703"/>
      <c r="C677" s="703"/>
      <c r="D677" s="764"/>
    </row>
    <row r="678" spans="1:4" ht="28">
      <c r="A678" s="757" t="s">
        <v>2939</v>
      </c>
      <c r="B678" s="757"/>
      <c r="C678" s="757" t="s">
        <v>2940</v>
      </c>
      <c r="D678" s="776"/>
    </row>
    <row r="679" spans="1:4">
      <c r="A679" s="745"/>
      <c r="B679" s="745" t="str">
        <f>B$37</f>
        <v>RA</v>
      </c>
      <c r="C679" s="749" t="s">
        <v>2941</v>
      </c>
      <c r="D679" s="786" t="s">
        <v>2590</v>
      </c>
    </row>
    <row r="680" spans="1:4">
      <c r="A680" s="745"/>
      <c r="B680" s="745" t="str">
        <f>B$38</f>
        <v>S1</v>
      </c>
      <c r="C680" s="772"/>
      <c r="D680" s="773"/>
    </row>
    <row r="681" spans="1:4">
      <c r="A681" s="745"/>
      <c r="B681" s="745" t="str">
        <f>B$39</f>
        <v>S2</v>
      </c>
      <c r="C681" s="749" t="s">
        <v>2941</v>
      </c>
      <c r="D681" s="786" t="s">
        <v>2590</v>
      </c>
    </row>
    <row r="682" spans="1:4">
      <c r="A682" s="745"/>
      <c r="B682" s="745" t="str">
        <f>B$40</f>
        <v>S3</v>
      </c>
      <c r="C682" s="772"/>
      <c r="D682" s="774"/>
    </row>
    <row r="683" spans="1:4">
      <c r="A683" s="745"/>
      <c r="B683" s="745" t="str">
        <f>B$41</f>
        <v>S4</v>
      </c>
      <c r="C683" s="772"/>
      <c r="D683" s="774"/>
    </row>
    <row r="684" spans="1:4">
      <c r="A684" s="769" t="s">
        <v>2942</v>
      </c>
      <c r="B684" s="769"/>
      <c r="C684" s="798" t="s">
        <v>2943</v>
      </c>
      <c r="D684" s="770"/>
    </row>
    <row r="685" spans="1:4">
      <c r="A685" s="745"/>
      <c r="B685" s="745" t="str">
        <f>B$37</f>
        <v>RA</v>
      </c>
      <c r="C685" s="772" t="s">
        <v>2944</v>
      </c>
      <c r="D685" s="786" t="s">
        <v>2590</v>
      </c>
    </row>
    <row r="686" spans="1:4">
      <c r="A686" s="745"/>
      <c r="B686" s="745" t="str">
        <f>B$38</f>
        <v>S1</v>
      </c>
      <c r="C686" s="772"/>
      <c r="D686" s="773"/>
    </row>
    <row r="687" spans="1:4" ht="28">
      <c r="A687" s="745"/>
      <c r="B687" s="745" t="str">
        <f>B$39</f>
        <v>S2</v>
      </c>
      <c r="C687" s="779" t="s">
        <v>2945</v>
      </c>
      <c r="D687" s="786" t="s">
        <v>2590</v>
      </c>
    </row>
    <row r="688" spans="1:4">
      <c r="A688" s="745"/>
      <c r="B688" s="745" t="str">
        <f>B$40</f>
        <v>S3</v>
      </c>
      <c r="C688" s="749"/>
      <c r="D688" s="774"/>
    </row>
    <row r="689" spans="1:4">
      <c r="A689" s="745"/>
      <c r="B689" s="745" t="str">
        <f>B$41</f>
        <v>S4</v>
      </c>
      <c r="C689" s="749"/>
      <c r="D689" s="774"/>
    </row>
    <row r="690" spans="1:4">
      <c r="A690" s="703"/>
      <c r="B690" s="703"/>
      <c r="C690" s="703"/>
      <c r="D690" s="764"/>
    </row>
    <row r="691" spans="1:4">
      <c r="A691" s="703"/>
      <c r="B691" s="703"/>
      <c r="C691" s="703"/>
      <c r="D691" s="764"/>
    </row>
    <row r="692" spans="1:4" ht="42">
      <c r="A692" s="767">
        <v>5</v>
      </c>
      <c r="B692" s="767"/>
      <c r="C692" s="767" t="s">
        <v>2946</v>
      </c>
      <c r="D692" s="768"/>
    </row>
    <row r="693" spans="1:4" ht="42">
      <c r="A693" s="767">
        <v>5.0999999999999996</v>
      </c>
      <c r="B693" s="767"/>
      <c r="C693" s="767" t="s">
        <v>2947</v>
      </c>
      <c r="D693" s="768">
        <v>4</v>
      </c>
    </row>
    <row r="694" spans="1:4" ht="28">
      <c r="A694" s="757" t="s">
        <v>287</v>
      </c>
      <c r="B694" s="757"/>
      <c r="C694" s="757" t="s">
        <v>2948</v>
      </c>
      <c r="D694" s="776"/>
    </row>
    <row r="695" spans="1:4" ht="56">
      <c r="A695" s="745"/>
      <c r="B695" s="745" t="s">
        <v>1069</v>
      </c>
      <c r="C695" s="749" t="s">
        <v>2949</v>
      </c>
      <c r="D695" s="786" t="s">
        <v>2590</v>
      </c>
    </row>
    <row r="696" spans="1:4" ht="56">
      <c r="A696" s="745"/>
      <c r="B696" s="745" t="str">
        <f>B$38</f>
        <v>S1</v>
      </c>
      <c r="C696" s="749" t="s">
        <v>2950</v>
      </c>
      <c r="D696" s="786" t="s">
        <v>2590</v>
      </c>
    </row>
    <row r="697" spans="1:4">
      <c r="A697" s="745"/>
      <c r="B697" s="745" t="str">
        <f>B$39</f>
        <v>S2</v>
      </c>
      <c r="C697" s="780"/>
      <c r="D697" s="774"/>
    </row>
    <row r="698" spans="1:4">
      <c r="A698" s="745"/>
      <c r="B698" s="745" t="str">
        <f>B$40</f>
        <v>S3</v>
      </c>
      <c r="C698" s="780"/>
      <c r="D698" s="774"/>
    </row>
    <row r="699" spans="1:4">
      <c r="A699" s="745"/>
      <c r="B699" s="745" t="str">
        <f>B$41</f>
        <v>S4</v>
      </c>
      <c r="C699" s="772"/>
      <c r="D699" s="774"/>
    </row>
    <row r="700" spans="1:4">
      <c r="A700" s="703"/>
      <c r="B700" s="788"/>
      <c r="C700" s="781"/>
      <c r="D700" s="764"/>
    </row>
    <row r="701" spans="1:4">
      <c r="A701" s="703"/>
      <c r="B701" s="703"/>
      <c r="C701" s="781"/>
      <c r="D701" s="764"/>
    </row>
    <row r="702" spans="1:4" ht="28">
      <c r="A702" s="757" t="s">
        <v>390</v>
      </c>
      <c r="B702" s="757"/>
      <c r="C702" s="782" t="s">
        <v>2951</v>
      </c>
      <c r="D702" s="776"/>
    </row>
    <row r="703" spans="1:4" ht="28">
      <c r="A703" s="745"/>
      <c r="B703" s="745" t="s">
        <v>1069</v>
      </c>
      <c r="C703" s="772" t="s">
        <v>2952</v>
      </c>
      <c r="D703" s="786" t="s">
        <v>2590</v>
      </c>
    </row>
    <row r="704" spans="1:4" ht="56">
      <c r="A704" s="745"/>
      <c r="B704" s="745" t="str">
        <f>B$38</f>
        <v>S1</v>
      </c>
      <c r="C704" s="772" t="s">
        <v>2953</v>
      </c>
      <c r="D704" s="786" t="s">
        <v>2590</v>
      </c>
    </row>
    <row r="705" spans="1:4">
      <c r="A705" s="745"/>
      <c r="B705" s="745" t="str">
        <f>B$39</f>
        <v>S2</v>
      </c>
      <c r="C705" s="780"/>
      <c r="D705" s="774"/>
    </row>
    <row r="706" spans="1:4">
      <c r="A706" s="745"/>
      <c r="B706" s="745" t="str">
        <f>B$40</f>
        <v>S3</v>
      </c>
      <c r="C706" s="780"/>
      <c r="D706" s="774"/>
    </row>
    <row r="707" spans="1:4">
      <c r="A707" s="745"/>
      <c r="B707" s="745" t="str">
        <f>B$41</f>
        <v>S4</v>
      </c>
      <c r="C707" s="772"/>
      <c r="D707" s="774"/>
    </row>
    <row r="708" spans="1:4" ht="28">
      <c r="A708" s="769" t="s">
        <v>2178</v>
      </c>
      <c r="B708" s="769"/>
      <c r="C708" s="798" t="s">
        <v>2954</v>
      </c>
      <c r="D708" s="770"/>
    </row>
    <row r="709" spans="1:4" ht="56">
      <c r="A709" s="745"/>
      <c r="B709" s="745" t="s">
        <v>1069</v>
      </c>
      <c r="C709" s="772" t="s">
        <v>2955</v>
      </c>
      <c r="D709" s="786" t="s">
        <v>2590</v>
      </c>
    </row>
    <row r="710" spans="1:4" ht="56">
      <c r="A710" s="745"/>
      <c r="B710" s="745" t="str">
        <f>B$38</f>
        <v>S1</v>
      </c>
      <c r="C710" s="772" t="s">
        <v>2956</v>
      </c>
      <c r="D710" s="786" t="s">
        <v>2590</v>
      </c>
    </row>
    <row r="711" spans="1:4">
      <c r="A711" s="745"/>
      <c r="B711" s="745" t="str">
        <f>B$39</f>
        <v>S2</v>
      </c>
      <c r="C711" s="780"/>
      <c r="D711" s="774"/>
    </row>
    <row r="712" spans="1:4">
      <c r="A712" s="745"/>
      <c r="B712" s="745" t="str">
        <f>B$40</f>
        <v>S3</v>
      </c>
      <c r="C712" s="780"/>
      <c r="D712" s="774"/>
    </row>
    <row r="713" spans="1:4">
      <c r="A713" s="745"/>
      <c r="B713" s="745" t="str">
        <f>B$41</f>
        <v>S4</v>
      </c>
      <c r="C713" s="772"/>
      <c r="D713" s="774"/>
    </row>
    <row r="714" spans="1:4">
      <c r="A714" s="703"/>
      <c r="B714" s="703"/>
      <c r="C714" s="781"/>
      <c r="D714" s="764"/>
    </row>
    <row r="715" spans="1:4">
      <c r="A715" s="757" t="s">
        <v>2180</v>
      </c>
      <c r="B715" s="757"/>
      <c r="C715" s="782" t="s">
        <v>2957</v>
      </c>
      <c r="D715" s="776"/>
    </row>
    <row r="716" spans="1:4" ht="70">
      <c r="A716" s="745"/>
      <c r="B716" s="745" t="s">
        <v>1069</v>
      </c>
      <c r="C716" s="749" t="s">
        <v>2958</v>
      </c>
      <c r="D716" s="786" t="s">
        <v>2590</v>
      </c>
    </row>
    <row r="717" spans="1:4" ht="70">
      <c r="A717" s="745"/>
      <c r="B717" s="745" t="str">
        <f>B$38</f>
        <v>S1</v>
      </c>
      <c r="C717" s="749" t="s">
        <v>2959</v>
      </c>
      <c r="D717" s="786" t="s">
        <v>2590</v>
      </c>
    </row>
    <row r="718" spans="1:4">
      <c r="A718" s="745"/>
      <c r="B718" s="745" t="str">
        <f>B$39</f>
        <v>S2</v>
      </c>
      <c r="C718" s="745"/>
      <c r="D718" s="774"/>
    </row>
    <row r="719" spans="1:4">
      <c r="A719" s="745"/>
      <c r="B719" s="745" t="str">
        <f>B$40</f>
        <v>S3</v>
      </c>
      <c r="C719" s="749"/>
      <c r="D719" s="774"/>
    </row>
    <row r="720" spans="1:4">
      <c r="A720" s="745"/>
      <c r="B720" s="745" t="str">
        <f>B$41</f>
        <v>S4</v>
      </c>
      <c r="C720" s="749"/>
      <c r="D720" s="774"/>
    </row>
    <row r="721" spans="1:4">
      <c r="A721" s="703"/>
      <c r="B721" s="703"/>
      <c r="C721" s="703"/>
      <c r="D721" s="764"/>
    </row>
    <row r="722" spans="1:4" ht="28">
      <c r="A722" s="757" t="s">
        <v>2182</v>
      </c>
      <c r="B722" s="757"/>
      <c r="C722" s="757" t="s">
        <v>2960</v>
      </c>
      <c r="D722" s="776"/>
    </row>
    <row r="723" spans="1:4" ht="28">
      <c r="A723" s="745"/>
      <c r="B723" s="745" t="s">
        <v>1069</v>
      </c>
      <c r="C723" s="749" t="s">
        <v>2961</v>
      </c>
      <c r="D723" s="786" t="s">
        <v>2590</v>
      </c>
    </row>
    <row r="724" spans="1:4" ht="28">
      <c r="A724" s="745"/>
      <c r="B724" s="745" t="str">
        <f>B$38</f>
        <v>S1</v>
      </c>
      <c r="C724" s="772" t="s">
        <v>2962</v>
      </c>
      <c r="D724" s="786" t="s">
        <v>2590</v>
      </c>
    </row>
    <row r="725" spans="1:4">
      <c r="A725" s="745"/>
      <c r="B725" s="745" t="str">
        <f>B$39</f>
        <v>S2</v>
      </c>
      <c r="C725" s="745"/>
      <c r="D725" s="774"/>
    </row>
    <row r="726" spans="1:4">
      <c r="A726" s="745"/>
      <c r="B726" s="745" t="str">
        <f>B$40</f>
        <v>S3</v>
      </c>
      <c r="C726" s="745"/>
      <c r="D726" s="774"/>
    </row>
    <row r="727" spans="1:4">
      <c r="A727" s="745"/>
      <c r="B727" s="745" t="str">
        <f>B$41</f>
        <v>S4</v>
      </c>
      <c r="C727" s="749"/>
      <c r="D727" s="774"/>
    </row>
    <row r="728" spans="1:4">
      <c r="A728" s="703"/>
      <c r="B728" s="703"/>
      <c r="C728" s="703"/>
      <c r="D728" s="764"/>
    </row>
    <row r="729" spans="1:4" ht="28">
      <c r="A729" s="767">
        <v>5.2</v>
      </c>
      <c r="B729" s="767"/>
      <c r="C729" s="767" t="s">
        <v>2963</v>
      </c>
      <c r="D729" s="768">
        <v>4</v>
      </c>
    </row>
    <row r="730" spans="1:4" ht="28">
      <c r="A730" s="757" t="s">
        <v>289</v>
      </c>
      <c r="B730" s="757"/>
      <c r="C730" s="757" t="s">
        <v>2964</v>
      </c>
      <c r="D730" s="776"/>
    </row>
    <row r="731" spans="1:4" ht="56">
      <c r="A731" s="745"/>
      <c r="B731" s="745" t="s">
        <v>1069</v>
      </c>
      <c r="C731" s="749" t="s">
        <v>2965</v>
      </c>
      <c r="D731" s="786" t="s">
        <v>2590</v>
      </c>
    </row>
    <row r="732" spans="1:4" ht="56">
      <c r="A732" s="745"/>
      <c r="B732" s="745" t="str">
        <f>B$38</f>
        <v>S1</v>
      </c>
      <c r="C732" s="749" t="s">
        <v>2966</v>
      </c>
      <c r="D732" s="786" t="s">
        <v>2590</v>
      </c>
    </row>
    <row r="733" spans="1:4">
      <c r="A733" s="745"/>
      <c r="B733" s="745" t="str">
        <f>B$39</f>
        <v>S2</v>
      </c>
      <c r="C733" s="780"/>
      <c r="D733" s="774"/>
    </row>
    <row r="734" spans="1:4">
      <c r="A734" s="745"/>
      <c r="B734" s="745" t="str">
        <f>B$40</f>
        <v>S3</v>
      </c>
      <c r="C734" s="780"/>
      <c r="D734" s="774"/>
    </row>
    <row r="735" spans="1:4">
      <c r="A735" s="745"/>
      <c r="B735" s="745" t="str">
        <f>B$41</f>
        <v>S4</v>
      </c>
      <c r="C735" s="772"/>
      <c r="D735" s="774"/>
    </row>
    <row r="736" spans="1:4">
      <c r="A736" s="703"/>
      <c r="B736" s="703"/>
      <c r="C736" s="781"/>
      <c r="D736" s="764"/>
    </row>
    <row r="737" spans="1:4">
      <c r="A737" s="757" t="s">
        <v>291</v>
      </c>
      <c r="B737" s="757"/>
      <c r="C737" s="782" t="s">
        <v>2967</v>
      </c>
      <c r="D737" s="776"/>
    </row>
    <row r="738" spans="1:4" ht="84">
      <c r="A738" s="745"/>
      <c r="B738" s="745" t="s">
        <v>1069</v>
      </c>
      <c r="C738" s="772" t="s">
        <v>2968</v>
      </c>
      <c r="D738" s="786" t="s">
        <v>2590</v>
      </c>
    </row>
    <row r="739" spans="1:4">
      <c r="A739" s="745"/>
      <c r="B739" s="745" t="str">
        <f>B$38</f>
        <v>S1</v>
      </c>
      <c r="C739" s="772" t="s">
        <v>2969</v>
      </c>
      <c r="D739" s="786" t="s">
        <v>2590</v>
      </c>
    </row>
    <row r="740" spans="1:4">
      <c r="A740" s="745"/>
      <c r="B740" s="745" t="str">
        <f>B$39</f>
        <v>S2</v>
      </c>
      <c r="C740" s="780"/>
      <c r="D740" s="774"/>
    </row>
    <row r="741" spans="1:4">
      <c r="A741" s="745"/>
      <c r="B741" s="745" t="str">
        <f>B$40</f>
        <v>S3</v>
      </c>
      <c r="C741" s="780"/>
      <c r="D741" s="774"/>
    </row>
    <row r="742" spans="1:4">
      <c r="A742" s="745"/>
      <c r="B742" s="745" t="str">
        <f>B$41</f>
        <v>S4</v>
      </c>
      <c r="C742" s="772"/>
      <c r="D742" s="774"/>
    </row>
    <row r="743" spans="1:4">
      <c r="A743" s="703"/>
      <c r="B743" s="703"/>
      <c r="C743" s="781"/>
      <c r="D743" s="764"/>
    </row>
    <row r="744" spans="1:4">
      <c r="A744" s="757" t="s">
        <v>293</v>
      </c>
      <c r="B744" s="757"/>
      <c r="C744" s="782" t="s">
        <v>2970</v>
      </c>
      <c r="D744" s="776"/>
    </row>
    <row r="745" spans="1:4">
      <c r="A745" s="745"/>
      <c r="B745" s="745" t="s">
        <v>1069</v>
      </c>
      <c r="C745" s="772" t="s">
        <v>2971</v>
      </c>
      <c r="D745" s="786" t="s">
        <v>2590</v>
      </c>
    </row>
    <row r="746" spans="1:4">
      <c r="A746" s="745"/>
      <c r="B746" s="745" t="s">
        <v>47</v>
      </c>
      <c r="C746" s="772" t="s">
        <v>2972</v>
      </c>
      <c r="D746" s="786" t="s">
        <v>2590</v>
      </c>
    </row>
    <row r="747" spans="1:4">
      <c r="A747" s="745"/>
      <c r="B747" s="745" t="str">
        <f>B$39</f>
        <v>S2</v>
      </c>
      <c r="C747" s="780"/>
      <c r="D747" s="774"/>
    </row>
    <row r="748" spans="1:4">
      <c r="A748" s="745"/>
      <c r="B748" s="745" t="str">
        <f>B$40</f>
        <v>S3</v>
      </c>
      <c r="C748" s="780"/>
      <c r="D748" s="774"/>
    </row>
    <row r="749" spans="1:4">
      <c r="A749" s="745"/>
      <c r="B749" s="745" t="str">
        <f>B$41</f>
        <v>S4</v>
      </c>
      <c r="C749" s="749"/>
      <c r="D749" s="774"/>
    </row>
    <row r="750" spans="1:4">
      <c r="A750" s="703"/>
      <c r="B750" s="703"/>
      <c r="C750" s="703"/>
      <c r="D750" s="764"/>
    </row>
    <row r="751" spans="1:4" ht="28">
      <c r="A751" s="767">
        <v>5.3</v>
      </c>
      <c r="B751" s="767"/>
      <c r="C751" s="767" t="s">
        <v>2973</v>
      </c>
      <c r="D751" s="799">
        <v>4</v>
      </c>
    </row>
    <row r="752" spans="1:4">
      <c r="A752" s="757" t="s">
        <v>296</v>
      </c>
      <c r="B752" s="757"/>
      <c r="C752" s="757" t="s">
        <v>2974</v>
      </c>
      <c r="D752" s="776"/>
    </row>
    <row r="753" spans="1:4" ht="28">
      <c r="A753" s="745"/>
      <c r="B753" s="745" t="s">
        <v>1069</v>
      </c>
      <c r="C753" s="749" t="s">
        <v>2975</v>
      </c>
      <c r="D753" s="786" t="s">
        <v>2590</v>
      </c>
    </row>
    <row r="754" spans="1:4" ht="28">
      <c r="A754" s="745"/>
      <c r="B754" s="745" t="str">
        <f>B$38</f>
        <v>S1</v>
      </c>
      <c r="C754" s="772" t="s">
        <v>2976</v>
      </c>
      <c r="D754" s="786" t="s">
        <v>2590</v>
      </c>
    </row>
    <row r="755" spans="1:4">
      <c r="A755" s="745"/>
      <c r="B755" s="745" t="str">
        <f>B$39</f>
        <v>S2</v>
      </c>
      <c r="C755" s="780"/>
      <c r="D755" s="774"/>
    </row>
    <row r="756" spans="1:4">
      <c r="A756" s="745"/>
      <c r="B756" s="745" t="str">
        <f>B$40</f>
        <v>S3</v>
      </c>
      <c r="C756" s="780"/>
      <c r="D756" s="774"/>
    </row>
    <row r="757" spans="1:4">
      <c r="A757" s="745"/>
      <c r="B757" s="745" t="str">
        <f>B$41</f>
        <v>S4</v>
      </c>
      <c r="C757" s="772"/>
      <c r="D757" s="774"/>
    </row>
    <row r="758" spans="1:4">
      <c r="A758" s="703"/>
      <c r="B758" s="703"/>
      <c r="C758" s="781"/>
      <c r="D758" s="764"/>
    </row>
    <row r="759" spans="1:4">
      <c r="A759" s="757" t="s">
        <v>298</v>
      </c>
      <c r="B759" s="757"/>
      <c r="C759" s="782" t="s">
        <v>2977</v>
      </c>
      <c r="D759" s="776"/>
    </row>
    <row r="760" spans="1:4">
      <c r="A760" s="745"/>
      <c r="B760" s="745" t="s">
        <v>1069</v>
      </c>
      <c r="C760" s="772" t="s">
        <v>2978</v>
      </c>
      <c r="D760" s="786" t="s">
        <v>2590</v>
      </c>
    </row>
    <row r="761" spans="1:4" ht="42">
      <c r="A761" s="745"/>
      <c r="B761" s="745" t="str">
        <f>B$38</f>
        <v>S1</v>
      </c>
      <c r="C761" s="772" t="s">
        <v>2979</v>
      </c>
      <c r="D761" s="786" t="s">
        <v>2590</v>
      </c>
    </row>
    <row r="762" spans="1:4">
      <c r="A762" s="745"/>
      <c r="B762" s="745" t="str">
        <f>B$39</f>
        <v>S2</v>
      </c>
      <c r="C762" s="745"/>
      <c r="D762" s="774"/>
    </row>
    <row r="763" spans="1:4">
      <c r="A763" s="745"/>
      <c r="B763" s="745" t="str">
        <f>B$40</f>
        <v>S3</v>
      </c>
      <c r="C763" s="745"/>
      <c r="D763" s="774"/>
    </row>
    <row r="764" spans="1:4">
      <c r="A764" s="745"/>
      <c r="B764" s="745" t="str">
        <f>B$41</f>
        <v>S4</v>
      </c>
      <c r="C764" s="749"/>
      <c r="D764" s="774"/>
    </row>
    <row r="765" spans="1:4">
      <c r="A765" s="703"/>
      <c r="B765" s="703"/>
      <c r="C765" s="703"/>
      <c r="D765" s="764"/>
    </row>
    <row r="766" spans="1:4">
      <c r="A766" s="757" t="s">
        <v>300</v>
      </c>
      <c r="B766" s="757"/>
      <c r="C766" s="757" t="s">
        <v>2980</v>
      </c>
      <c r="D766" s="776"/>
    </row>
    <row r="767" spans="1:4" ht="28">
      <c r="A767" s="745"/>
      <c r="B767" s="745" t="s">
        <v>1069</v>
      </c>
      <c r="C767" s="749" t="s">
        <v>2981</v>
      </c>
      <c r="D767" s="786" t="s">
        <v>2590</v>
      </c>
    </row>
    <row r="768" spans="1:4" ht="28">
      <c r="A768" s="745"/>
      <c r="B768" s="745" t="str">
        <f>B$38</f>
        <v>S1</v>
      </c>
      <c r="C768" s="772" t="s">
        <v>2982</v>
      </c>
      <c r="D768" s="786" t="s">
        <v>2590</v>
      </c>
    </row>
    <row r="769" spans="1:4">
      <c r="A769" s="745"/>
      <c r="B769" s="745" t="str">
        <f>B$39</f>
        <v>S2</v>
      </c>
      <c r="C769" s="745"/>
      <c r="D769" s="774"/>
    </row>
    <row r="770" spans="1:4">
      <c r="A770" s="745"/>
      <c r="B770" s="745" t="str">
        <f>B$40</f>
        <v>S3</v>
      </c>
      <c r="C770" s="745"/>
      <c r="D770" s="774"/>
    </row>
    <row r="771" spans="1:4">
      <c r="A771" s="745"/>
      <c r="B771" s="745" t="str">
        <f>B$41</f>
        <v>S4</v>
      </c>
      <c r="C771" s="749"/>
      <c r="D771" s="774"/>
    </row>
    <row r="772" spans="1:4">
      <c r="A772" s="703"/>
      <c r="B772" s="703"/>
      <c r="C772" s="703"/>
      <c r="D772" s="764"/>
    </row>
    <row r="773" spans="1:4" ht="28">
      <c r="A773" s="757" t="s">
        <v>302</v>
      </c>
      <c r="B773" s="757"/>
      <c r="C773" s="757" t="s">
        <v>2983</v>
      </c>
      <c r="D773" s="776"/>
    </row>
    <row r="774" spans="1:4" ht="42">
      <c r="A774" s="745"/>
      <c r="B774" s="745" t="s">
        <v>1069</v>
      </c>
      <c r="C774" s="749" t="s">
        <v>2984</v>
      </c>
      <c r="D774" s="786" t="s">
        <v>2590</v>
      </c>
    </row>
    <row r="775" spans="1:4">
      <c r="A775" s="745"/>
      <c r="B775" s="745" t="str">
        <f>B$38</f>
        <v>S1</v>
      </c>
      <c r="C775" s="772" t="s">
        <v>2985</v>
      </c>
      <c r="D775" s="786" t="s">
        <v>2590</v>
      </c>
    </row>
    <row r="776" spans="1:4">
      <c r="A776" s="745"/>
      <c r="B776" s="745" t="str">
        <f>B$39</f>
        <v>S2</v>
      </c>
      <c r="C776" s="780"/>
      <c r="D776" s="774"/>
    </row>
    <row r="777" spans="1:4">
      <c r="A777" s="745"/>
      <c r="B777" s="745" t="str">
        <f>B$40</f>
        <v>S3</v>
      </c>
      <c r="C777" s="780"/>
      <c r="D777" s="774"/>
    </row>
    <row r="778" spans="1:4">
      <c r="A778" s="745"/>
      <c r="B778" s="745" t="str">
        <f>B$41</f>
        <v>S4</v>
      </c>
      <c r="C778" s="772"/>
      <c r="D778" s="774"/>
    </row>
    <row r="779" spans="1:4" ht="28">
      <c r="A779" s="769" t="s">
        <v>304</v>
      </c>
      <c r="B779" s="769"/>
      <c r="C779" s="798" t="s">
        <v>2986</v>
      </c>
      <c r="D779" s="770"/>
    </row>
    <row r="780" spans="1:4" ht="28">
      <c r="A780" s="745"/>
      <c r="B780" s="745" t="s">
        <v>1069</v>
      </c>
      <c r="C780" s="772" t="s">
        <v>2987</v>
      </c>
      <c r="D780" s="786" t="s">
        <v>2590</v>
      </c>
    </row>
    <row r="781" spans="1:4">
      <c r="A781" s="745"/>
      <c r="B781" s="745" t="str">
        <f>B$38</f>
        <v>S1</v>
      </c>
      <c r="C781" s="772" t="s">
        <v>2988</v>
      </c>
      <c r="D781" s="786" t="s">
        <v>2590</v>
      </c>
    </row>
    <row r="782" spans="1:4">
      <c r="A782" s="745"/>
      <c r="B782" s="745" t="str">
        <f>B$39</f>
        <v>S2</v>
      </c>
      <c r="C782" s="745"/>
      <c r="D782" s="774"/>
    </row>
    <row r="783" spans="1:4">
      <c r="A783" s="745"/>
      <c r="B783" s="745" t="str">
        <f>B$40</f>
        <v>S3</v>
      </c>
      <c r="C783" s="745"/>
      <c r="D783" s="774"/>
    </row>
    <row r="784" spans="1:4">
      <c r="A784" s="745"/>
      <c r="B784" s="745" t="str">
        <f>B$41</f>
        <v>S4</v>
      </c>
      <c r="C784" s="749"/>
      <c r="D784" s="774"/>
    </row>
    <row r="785" spans="1:4">
      <c r="A785" s="769" t="s">
        <v>306</v>
      </c>
      <c r="B785" s="769"/>
      <c r="C785" s="769" t="s">
        <v>2989</v>
      </c>
      <c r="D785" s="770"/>
    </row>
    <row r="786" spans="1:4" ht="84">
      <c r="A786" s="745"/>
      <c r="B786" s="745" t="s">
        <v>1069</v>
      </c>
      <c r="C786" s="749" t="s">
        <v>2990</v>
      </c>
      <c r="D786" s="786" t="s">
        <v>2590</v>
      </c>
    </row>
    <row r="787" spans="1:4" ht="42">
      <c r="A787" s="745"/>
      <c r="B787" s="745" t="str">
        <f>B$38</f>
        <v>S1</v>
      </c>
      <c r="C787" s="772" t="s">
        <v>2991</v>
      </c>
      <c r="D787" s="786" t="s">
        <v>2590</v>
      </c>
    </row>
    <row r="788" spans="1:4">
      <c r="A788" s="745"/>
      <c r="B788" s="745" t="str">
        <f>B$39</f>
        <v>S2</v>
      </c>
      <c r="C788" s="745"/>
      <c r="D788" s="774"/>
    </row>
    <row r="789" spans="1:4">
      <c r="A789" s="745"/>
      <c r="B789" s="745" t="str">
        <f>B$40</f>
        <v>S3</v>
      </c>
      <c r="C789" s="745"/>
      <c r="D789" s="774"/>
    </row>
    <row r="790" spans="1:4">
      <c r="A790" s="745"/>
      <c r="B790" s="745" t="str">
        <f>B$41</f>
        <v>S4</v>
      </c>
      <c r="C790" s="749"/>
      <c r="D790" s="774"/>
    </row>
    <row r="791" spans="1:4">
      <c r="A791" s="703"/>
      <c r="B791" s="703"/>
      <c r="C791" s="703"/>
      <c r="D791" s="764"/>
    </row>
    <row r="792" spans="1:4" ht="28">
      <c r="A792" s="767">
        <v>5.4</v>
      </c>
      <c r="B792" s="767"/>
      <c r="C792" s="767" t="s">
        <v>2992</v>
      </c>
      <c r="D792" s="768">
        <v>4</v>
      </c>
    </row>
    <row r="793" spans="1:4" ht="28">
      <c r="A793" s="757" t="s">
        <v>315</v>
      </c>
      <c r="B793" s="757"/>
      <c r="C793" s="757" t="s">
        <v>2993</v>
      </c>
      <c r="D793" s="776"/>
    </row>
    <row r="794" spans="1:4" ht="98">
      <c r="A794" s="745"/>
      <c r="B794" s="745" t="s">
        <v>1069</v>
      </c>
      <c r="C794" s="749" t="s">
        <v>2994</v>
      </c>
      <c r="D794" s="786" t="s">
        <v>2590</v>
      </c>
    </row>
    <row r="795" spans="1:4">
      <c r="A795" s="745"/>
      <c r="B795" s="745" t="str">
        <f>B$38</f>
        <v>S1</v>
      </c>
      <c r="C795" s="772" t="s">
        <v>2995</v>
      </c>
      <c r="D795" s="786" t="s">
        <v>2590</v>
      </c>
    </row>
    <row r="796" spans="1:4">
      <c r="A796" s="745"/>
      <c r="B796" s="745" t="str">
        <f>B$39</f>
        <v>S2</v>
      </c>
      <c r="C796" s="745"/>
      <c r="D796" s="774"/>
    </row>
    <row r="797" spans="1:4">
      <c r="A797" s="745"/>
      <c r="B797" s="745" t="str">
        <f>B$40</f>
        <v>S3</v>
      </c>
      <c r="C797" s="745"/>
      <c r="D797" s="774"/>
    </row>
    <row r="798" spans="1:4">
      <c r="A798" s="745"/>
      <c r="B798" s="745" t="str">
        <f>B$41</f>
        <v>S4</v>
      </c>
      <c r="C798" s="749"/>
      <c r="D798" s="774"/>
    </row>
    <row r="799" spans="1:4">
      <c r="A799" s="703"/>
      <c r="B799" s="703"/>
      <c r="C799" s="703"/>
      <c r="D799" s="764"/>
    </row>
    <row r="800" spans="1:4" ht="28">
      <c r="A800" s="757" t="s">
        <v>316</v>
      </c>
      <c r="B800" s="757"/>
      <c r="C800" s="757" t="s">
        <v>2996</v>
      </c>
      <c r="D800" s="776"/>
    </row>
    <row r="801" spans="1:4">
      <c r="A801" s="745"/>
      <c r="B801" s="745" t="s">
        <v>1069</v>
      </c>
      <c r="C801" s="749" t="s">
        <v>2997</v>
      </c>
      <c r="D801" s="786" t="s">
        <v>2590</v>
      </c>
    </row>
    <row r="802" spans="1:4" ht="28">
      <c r="A802" s="745"/>
      <c r="B802" s="745" t="str">
        <f>B$38</f>
        <v>S1</v>
      </c>
      <c r="C802" s="772" t="s">
        <v>2998</v>
      </c>
      <c r="D802" s="786" t="s">
        <v>2590</v>
      </c>
    </row>
    <row r="803" spans="1:4">
      <c r="A803" s="745"/>
      <c r="B803" s="745" t="str">
        <f>B$39</f>
        <v>S2</v>
      </c>
      <c r="C803" s="780"/>
      <c r="D803" s="774"/>
    </row>
    <row r="804" spans="1:4">
      <c r="A804" s="745"/>
      <c r="B804" s="745" t="str">
        <f>B$40</f>
        <v>S3</v>
      </c>
      <c r="C804" s="780"/>
      <c r="D804" s="774"/>
    </row>
    <row r="805" spans="1:4">
      <c r="A805" s="745"/>
      <c r="B805" s="745" t="str">
        <f>B$41</f>
        <v>S4</v>
      </c>
      <c r="C805" s="772"/>
      <c r="D805" s="774"/>
    </row>
    <row r="806" spans="1:4">
      <c r="A806" s="703"/>
      <c r="B806" s="703"/>
      <c r="C806" s="781"/>
      <c r="D806" s="764"/>
    </row>
    <row r="807" spans="1:4" ht="28">
      <c r="A807" s="757" t="s">
        <v>318</v>
      </c>
      <c r="B807" s="757"/>
      <c r="C807" s="782" t="s">
        <v>2999</v>
      </c>
      <c r="D807" s="776"/>
    </row>
    <row r="808" spans="1:4" ht="42">
      <c r="A808" s="745"/>
      <c r="B808" s="745" t="s">
        <v>1069</v>
      </c>
      <c r="C808" s="772" t="s">
        <v>3000</v>
      </c>
      <c r="D808" s="786" t="s">
        <v>2590</v>
      </c>
    </row>
    <row r="809" spans="1:4">
      <c r="A809" s="745"/>
      <c r="B809" s="745" t="str">
        <f>B$38</f>
        <v>S1</v>
      </c>
      <c r="C809" s="772" t="s">
        <v>3001</v>
      </c>
      <c r="D809" s="786" t="s">
        <v>2590</v>
      </c>
    </row>
    <row r="810" spans="1:4">
      <c r="A810" s="745"/>
      <c r="B810" s="745" t="str">
        <f>B$39</f>
        <v>S2</v>
      </c>
      <c r="C810" s="780"/>
      <c r="D810" s="774"/>
    </row>
    <row r="811" spans="1:4">
      <c r="A811" s="745"/>
      <c r="B811" s="745" t="str">
        <f>B$40</f>
        <v>S3</v>
      </c>
      <c r="C811" s="745"/>
      <c r="D811" s="774"/>
    </row>
    <row r="812" spans="1:4">
      <c r="A812" s="745"/>
      <c r="B812" s="745" t="str">
        <f>B$41</f>
        <v>S4</v>
      </c>
      <c r="C812" s="749"/>
      <c r="D812" s="774"/>
    </row>
    <row r="813" spans="1:4">
      <c r="A813" s="703"/>
      <c r="B813" s="703"/>
      <c r="C813" s="703"/>
      <c r="D813" s="764"/>
    </row>
    <row r="814" spans="1:4" ht="28">
      <c r="A814" s="757" t="s">
        <v>320</v>
      </c>
      <c r="B814" s="757"/>
      <c r="C814" s="757" t="s">
        <v>3002</v>
      </c>
      <c r="D814" s="776"/>
    </row>
    <row r="815" spans="1:4">
      <c r="A815" s="745"/>
      <c r="B815" s="745" t="s">
        <v>1069</v>
      </c>
      <c r="C815" s="749" t="s">
        <v>3003</v>
      </c>
      <c r="D815" s="786" t="s">
        <v>2590</v>
      </c>
    </row>
    <row r="816" spans="1:4" ht="28">
      <c r="A816" s="745"/>
      <c r="B816" s="745" t="str">
        <f>B$38</f>
        <v>S1</v>
      </c>
      <c r="C816" s="772" t="s">
        <v>3004</v>
      </c>
      <c r="D816" s="786" t="s">
        <v>2590</v>
      </c>
    </row>
    <row r="817" spans="1:4">
      <c r="A817" s="745"/>
      <c r="B817" s="745" t="str">
        <f>B$39</f>
        <v>S2</v>
      </c>
      <c r="C817" s="745"/>
      <c r="D817" s="774"/>
    </row>
    <row r="818" spans="1:4">
      <c r="A818" s="745"/>
      <c r="B818" s="745" t="str">
        <f>B$40</f>
        <v>S3</v>
      </c>
      <c r="C818" s="745"/>
      <c r="D818" s="774"/>
    </row>
    <row r="819" spans="1:4">
      <c r="A819" s="745"/>
      <c r="B819" s="745" t="str">
        <f>B$41</f>
        <v>S4</v>
      </c>
      <c r="C819" s="749"/>
      <c r="D819" s="774"/>
    </row>
    <row r="820" spans="1:4">
      <c r="A820" s="703"/>
      <c r="B820" s="703"/>
      <c r="C820" s="703"/>
      <c r="D820" s="764"/>
    </row>
    <row r="821" spans="1:4" ht="28">
      <c r="A821" s="767">
        <v>5.5</v>
      </c>
      <c r="B821" s="767"/>
      <c r="C821" s="767" t="s">
        <v>3005</v>
      </c>
      <c r="D821" s="768">
        <v>3</v>
      </c>
    </row>
    <row r="822" spans="1:4" ht="28">
      <c r="A822" s="757" t="s">
        <v>327</v>
      </c>
      <c r="B822" s="757"/>
      <c r="C822" s="757" t="s">
        <v>3006</v>
      </c>
      <c r="D822" s="776"/>
    </row>
    <row r="823" spans="1:4" ht="56">
      <c r="A823" s="745"/>
      <c r="B823" s="745" t="s">
        <v>1069</v>
      </c>
      <c r="C823" s="749" t="s">
        <v>3007</v>
      </c>
      <c r="D823" s="786" t="s">
        <v>2590</v>
      </c>
    </row>
    <row r="824" spans="1:4">
      <c r="A824" s="745"/>
      <c r="B824" s="745" t="str">
        <f>B$38</f>
        <v>S1</v>
      </c>
      <c r="C824" s="772" t="s">
        <v>3008</v>
      </c>
      <c r="D824" s="786" t="s">
        <v>2590</v>
      </c>
    </row>
    <row r="825" spans="1:4">
      <c r="A825" s="745"/>
      <c r="B825" s="745" t="str">
        <f>B$39</f>
        <v>S2</v>
      </c>
      <c r="C825" s="780"/>
      <c r="D825" s="774"/>
    </row>
    <row r="826" spans="1:4">
      <c r="A826" s="745"/>
      <c r="B826" s="745" t="str">
        <f>B$40</f>
        <v>S3</v>
      </c>
      <c r="C826" s="780"/>
      <c r="D826" s="774"/>
    </row>
    <row r="827" spans="1:4">
      <c r="A827" s="745"/>
      <c r="B827" s="745" t="str">
        <f>B$41</f>
        <v>S4</v>
      </c>
      <c r="C827" s="772"/>
      <c r="D827" s="774"/>
    </row>
    <row r="828" spans="1:4">
      <c r="A828" s="703"/>
      <c r="B828" s="707"/>
      <c r="C828" s="781"/>
      <c r="D828" s="764"/>
    </row>
    <row r="829" spans="1:4" ht="28">
      <c r="A829" s="757" t="s">
        <v>330</v>
      </c>
      <c r="B829" s="757"/>
      <c r="C829" s="782" t="s">
        <v>3009</v>
      </c>
      <c r="D829" s="776"/>
    </row>
    <row r="830" spans="1:4" ht="28">
      <c r="A830" s="745"/>
      <c r="B830" s="745" t="s">
        <v>1069</v>
      </c>
      <c r="C830" s="772" t="s">
        <v>3010</v>
      </c>
      <c r="D830" s="786" t="s">
        <v>2590</v>
      </c>
    </row>
    <row r="831" spans="1:4">
      <c r="A831" s="745"/>
      <c r="B831" s="745" t="str">
        <f>B$38</f>
        <v>S1</v>
      </c>
      <c r="C831" s="772" t="s">
        <v>3011</v>
      </c>
      <c r="D831" s="786" t="s">
        <v>2590</v>
      </c>
    </row>
    <row r="832" spans="1:4">
      <c r="A832" s="745"/>
      <c r="B832" s="745" t="str">
        <f>B$39</f>
        <v>S2</v>
      </c>
      <c r="C832" s="780"/>
      <c r="D832" s="774"/>
    </row>
    <row r="833" spans="1:4">
      <c r="A833" s="745"/>
      <c r="B833" s="745" t="str">
        <f>B$40</f>
        <v>S3</v>
      </c>
      <c r="C833" s="780" t="s">
        <v>1162</v>
      </c>
      <c r="D833" s="774"/>
    </row>
    <row r="834" spans="1:4">
      <c r="A834" s="745"/>
      <c r="B834" s="745" t="str">
        <f>B$41</f>
        <v>S4</v>
      </c>
      <c r="C834" s="772"/>
      <c r="D834" s="774"/>
    </row>
    <row r="835" spans="1:4">
      <c r="A835" s="703"/>
      <c r="B835" s="707"/>
      <c r="C835" s="781"/>
      <c r="D835" s="764"/>
    </row>
    <row r="836" spans="1:4">
      <c r="A836" s="757" t="s">
        <v>332</v>
      </c>
      <c r="B836" s="757"/>
      <c r="C836" s="782" t="s">
        <v>3012</v>
      </c>
      <c r="D836" s="776"/>
    </row>
    <row r="837" spans="1:4" ht="56">
      <c r="A837" s="745"/>
      <c r="B837" s="745" t="s">
        <v>1069</v>
      </c>
      <c r="C837" s="772" t="s">
        <v>3013</v>
      </c>
      <c r="D837" s="786" t="s">
        <v>2590</v>
      </c>
    </row>
    <row r="838" spans="1:4" ht="84">
      <c r="A838" s="745"/>
      <c r="B838" s="745" t="str">
        <f>B$38</f>
        <v>S1</v>
      </c>
      <c r="C838" s="772" t="s">
        <v>3014</v>
      </c>
      <c r="D838" s="786" t="s">
        <v>2590</v>
      </c>
    </row>
    <row r="839" spans="1:4">
      <c r="A839" s="745"/>
      <c r="B839" s="745" t="str">
        <f>B$39</f>
        <v>S2</v>
      </c>
      <c r="C839" s="745"/>
      <c r="D839" s="774"/>
    </row>
    <row r="840" spans="1:4">
      <c r="A840" s="745"/>
      <c r="B840" s="745" t="str">
        <f>B$40</f>
        <v>S3</v>
      </c>
      <c r="C840" s="745"/>
      <c r="D840" s="774"/>
    </row>
    <row r="841" spans="1:4">
      <c r="A841" s="745"/>
      <c r="B841" s="745" t="str">
        <f>B$41</f>
        <v>S4</v>
      </c>
      <c r="C841" s="749"/>
      <c r="D841" s="774"/>
    </row>
    <row r="842" spans="1:4">
      <c r="A842" s="703"/>
      <c r="B842" s="703"/>
      <c r="C842" s="703"/>
      <c r="D842" s="764"/>
    </row>
    <row r="843" spans="1:4">
      <c r="A843" s="767">
        <v>5.6</v>
      </c>
      <c r="B843" s="767"/>
      <c r="C843" s="767" t="s">
        <v>3015</v>
      </c>
      <c r="D843" s="768">
        <v>4</v>
      </c>
    </row>
    <row r="844" spans="1:4">
      <c r="A844" s="757" t="s">
        <v>3016</v>
      </c>
      <c r="B844" s="757"/>
      <c r="C844" s="757" t="s">
        <v>3017</v>
      </c>
      <c r="D844" s="776"/>
    </row>
    <row r="845" spans="1:4" ht="28">
      <c r="A845" s="745"/>
      <c r="B845" s="745" t="s">
        <v>1069</v>
      </c>
      <c r="C845" s="772" t="s">
        <v>3018</v>
      </c>
      <c r="D845" s="786" t="s">
        <v>2590</v>
      </c>
    </row>
    <row r="846" spans="1:4" ht="28">
      <c r="A846" s="745"/>
      <c r="B846" s="745" t="str">
        <f>B$38</f>
        <v>S1</v>
      </c>
      <c r="C846" s="772" t="s">
        <v>3019</v>
      </c>
      <c r="D846" s="786" t="s">
        <v>2590</v>
      </c>
    </row>
    <row r="847" spans="1:4" ht="42">
      <c r="A847" s="745"/>
      <c r="B847" s="745" t="str">
        <f>B$39</f>
        <v>S2</v>
      </c>
      <c r="C847" s="772" t="s">
        <v>3020</v>
      </c>
      <c r="D847" s="786" t="s">
        <v>2590</v>
      </c>
    </row>
    <row r="848" spans="1:4">
      <c r="A848" s="745"/>
      <c r="B848" s="745" t="str">
        <f>B$40</f>
        <v>S3</v>
      </c>
      <c r="C848" s="772"/>
      <c r="D848" s="773"/>
    </row>
    <row r="849" spans="1:4">
      <c r="A849" s="745"/>
      <c r="B849" s="745" t="str">
        <f>B$41</f>
        <v>S4</v>
      </c>
      <c r="C849" s="772"/>
      <c r="D849" s="774"/>
    </row>
    <row r="850" spans="1:4">
      <c r="A850" s="703"/>
      <c r="B850" s="703"/>
      <c r="C850" s="781"/>
      <c r="D850" s="764"/>
    </row>
    <row r="851" spans="1:4" ht="28">
      <c r="A851" s="757" t="s">
        <v>3021</v>
      </c>
      <c r="B851" s="757"/>
      <c r="C851" s="782" t="s">
        <v>3022</v>
      </c>
      <c r="D851" s="776"/>
    </row>
    <row r="852" spans="1:4" ht="28">
      <c r="A852" s="745"/>
      <c r="B852" s="745" t="s">
        <v>1069</v>
      </c>
      <c r="C852" s="772" t="s">
        <v>3023</v>
      </c>
      <c r="D852" s="786" t="s">
        <v>2590</v>
      </c>
    </row>
    <row r="853" spans="1:4" ht="56">
      <c r="A853" s="745"/>
      <c r="B853" s="745" t="str">
        <f>B$38</f>
        <v>S1</v>
      </c>
      <c r="C853" s="772" t="s">
        <v>3024</v>
      </c>
      <c r="D853" s="786" t="s">
        <v>2590</v>
      </c>
    </row>
    <row r="854" spans="1:4" ht="42">
      <c r="A854" s="745"/>
      <c r="B854" s="745" t="str">
        <f>B$39</f>
        <v>S2</v>
      </c>
      <c r="C854" s="749" t="s">
        <v>3025</v>
      </c>
      <c r="D854" s="786" t="s">
        <v>2590</v>
      </c>
    </row>
    <row r="855" spans="1:4">
      <c r="A855" s="745"/>
      <c r="B855" s="745" t="str">
        <f>B$40</f>
        <v>S3</v>
      </c>
      <c r="C855" s="749"/>
      <c r="D855" s="773"/>
    </row>
    <row r="856" spans="1:4">
      <c r="A856" s="745"/>
      <c r="B856" s="745" t="str">
        <f>B$41</f>
        <v>S4</v>
      </c>
      <c r="C856" s="749"/>
      <c r="D856" s="774"/>
    </row>
    <row r="857" spans="1:4">
      <c r="A857" s="703"/>
      <c r="B857" s="703"/>
      <c r="C857" s="703"/>
      <c r="D857" s="764"/>
    </row>
    <row r="858" spans="1:4" ht="28">
      <c r="A858" s="757" t="s">
        <v>3026</v>
      </c>
      <c r="B858" s="757"/>
      <c r="C858" s="757" t="s">
        <v>3027</v>
      </c>
      <c r="D858" s="776"/>
    </row>
    <row r="859" spans="1:4" ht="98">
      <c r="A859" s="745"/>
      <c r="B859" s="745" t="s">
        <v>1069</v>
      </c>
      <c r="C859" s="749" t="s">
        <v>3028</v>
      </c>
      <c r="D859" s="786" t="s">
        <v>2590</v>
      </c>
    </row>
    <row r="860" spans="1:4" ht="28">
      <c r="A860" s="745"/>
      <c r="B860" s="745" t="str">
        <f>B$38</f>
        <v>S1</v>
      </c>
      <c r="C860" s="772" t="s">
        <v>3029</v>
      </c>
      <c r="D860" s="786" t="s">
        <v>2590</v>
      </c>
    </row>
    <row r="861" spans="1:4" ht="28">
      <c r="A861" s="745"/>
      <c r="B861" s="745" t="str">
        <f>B$39</f>
        <v>S2</v>
      </c>
      <c r="C861" s="772" t="s">
        <v>3030</v>
      </c>
      <c r="D861" s="786" t="s">
        <v>2590</v>
      </c>
    </row>
    <row r="862" spans="1:4">
      <c r="A862" s="745"/>
      <c r="B862" s="745" t="str">
        <f>B$40</f>
        <v>S3</v>
      </c>
      <c r="C862" s="772"/>
      <c r="D862" s="773"/>
    </row>
    <row r="863" spans="1:4">
      <c r="A863" s="745"/>
      <c r="B863" s="745" t="str">
        <f>B$41</f>
        <v>S4</v>
      </c>
      <c r="C863" s="772"/>
      <c r="D863" s="774"/>
    </row>
    <row r="864" spans="1:4">
      <c r="A864" s="703"/>
      <c r="B864" s="703"/>
      <c r="C864" s="781"/>
      <c r="D864" s="764"/>
    </row>
    <row r="865" spans="1:4" ht="28">
      <c r="A865" s="757" t="s">
        <v>3031</v>
      </c>
      <c r="B865" s="757"/>
      <c r="C865" s="782" t="s">
        <v>3032</v>
      </c>
      <c r="D865" s="776"/>
    </row>
    <row r="866" spans="1:4" ht="42">
      <c r="A866" s="745"/>
      <c r="B866" s="745" t="s">
        <v>1069</v>
      </c>
      <c r="C866" s="772" t="s">
        <v>3033</v>
      </c>
      <c r="D866" s="786" t="s">
        <v>2590</v>
      </c>
    </row>
    <row r="867" spans="1:4">
      <c r="A867" s="745"/>
      <c r="B867" s="745" t="str">
        <f>B$38</f>
        <v>S1</v>
      </c>
      <c r="C867" s="772" t="s">
        <v>3034</v>
      </c>
      <c r="D867" s="786" t="s">
        <v>2590</v>
      </c>
    </row>
    <row r="868" spans="1:4">
      <c r="A868" s="745"/>
      <c r="B868" s="745" t="str">
        <f>B$39</f>
        <v>S2</v>
      </c>
      <c r="C868" s="749" t="s">
        <v>3035</v>
      </c>
      <c r="D868" s="786" t="s">
        <v>2590</v>
      </c>
    </row>
    <row r="869" spans="1:4">
      <c r="A869" s="745"/>
      <c r="B869" s="745" t="str">
        <f>B$40</f>
        <v>S3</v>
      </c>
      <c r="C869" s="749"/>
      <c r="D869" s="773"/>
    </row>
    <row r="870" spans="1:4">
      <c r="A870" s="745"/>
      <c r="B870" s="745" t="str">
        <f>B$41</f>
        <v>S4</v>
      </c>
      <c r="C870" s="749"/>
      <c r="D870" s="774"/>
    </row>
    <row r="871" spans="1:4">
      <c r="A871" s="703"/>
      <c r="B871" s="703"/>
      <c r="C871" s="703"/>
      <c r="D871" s="764"/>
    </row>
    <row r="872" spans="1:4" ht="28">
      <c r="A872" s="757" t="s">
        <v>3036</v>
      </c>
      <c r="B872" s="757"/>
      <c r="C872" s="757" t="s">
        <v>3037</v>
      </c>
      <c r="D872" s="776"/>
    </row>
    <row r="873" spans="1:4" ht="42">
      <c r="A873" s="745"/>
      <c r="B873" s="745" t="s">
        <v>1069</v>
      </c>
      <c r="C873" s="749" t="s">
        <v>3038</v>
      </c>
      <c r="D873" s="786" t="s">
        <v>2590</v>
      </c>
    </row>
    <row r="874" spans="1:4">
      <c r="A874" s="745"/>
      <c r="B874" s="745" t="str">
        <f>B$38</f>
        <v>S1</v>
      </c>
      <c r="C874" s="772" t="s">
        <v>3039</v>
      </c>
      <c r="D874" s="786" t="s">
        <v>2590</v>
      </c>
    </row>
    <row r="875" spans="1:4">
      <c r="A875" s="745"/>
      <c r="B875" s="745" t="str">
        <f>B$39</f>
        <v>S2</v>
      </c>
      <c r="C875" s="749" t="s">
        <v>3040</v>
      </c>
      <c r="D875" s="786" t="s">
        <v>2590</v>
      </c>
    </row>
    <row r="876" spans="1:4">
      <c r="A876" s="745"/>
      <c r="B876" s="745" t="str">
        <f>B$40</f>
        <v>S3</v>
      </c>
      <c r="C876" s="749"/>
      <c r="D876" s="773"/>
    </row>
    <row r="877" spans="1:4">
      <c r="A877" s="745"/>
      <c r="B877" s="745" t="str">
        <f>B$41</f>
        <v>S4</v>
      </c>
      <c r="C877" s="749"/>
      <c r="D877" s="774"/>
    </row>
    <row r="878" spans="1:4">
      <c r="A878" s="703"/>
      <c r="B878" s="703"/>
      <c r="C878" s="703"/>
      <c r="D878" s="764"/>
    </row>
    <row r="879" spans="1:4" ht="42">
      <c r="A879" s="767">
        <v>6</v>
      </c>
      <c r="B879" s="767"/>
      <c r="C879" s="767" t="s">
        <v>3041</v>
      </c>
      <c r="D879" s="760"/>
    </row>
    <row r="880" spans="1:4" ht="56">
      <c r="A880" s="767">
        <v>6.1</v>
      </c>
      <c r="B880" s="767"/>
      <c r="C880" s="767" t="s">
        <v>3042</v>
      </c>
      <c r="D880" s="768">
        <v>5</v>
      </c>
    </row>
    <row r="881" spans="1:4" ht="84">
      <c r="A881" s="757" t="s">
        <v>3043</v>
      </c>
      <c r="B881" s="757"/>
      <c r="C881" s="757" t="s">
        <v>3044</v>
      </c>
      <c r="D881" s="776"/>
    </row>
    <row r="882" spans="1:4" ht="332">
      <c r="A882" s="745"/>
      <c r="B882" s="745" t="str">
        <f>B$37</f>
        <v>RA</v>
      </c>
      <c r="C882" s="749" t="s">
        <v>3045</v>
      </c>
      <c r="D882" s="786" t="s">
        <v>2590</v>
      </c>
    </row>
    <row r="883" spans="1:4">
      <c r="A883" s="745"/>
      <c r="B883" s="745" t="str">
        <f>B$38</f>
        <v>S1</v>
      </c>
      <c r="C883" s="745"/>
      <c r="D883" s="773"/>
    </row>
    <row r="884" spans="1:4">
      <c r="A884" s="745"/>
      <c r="B884" s="745" t="str">
        <f>B$39</f>
        <v>S2</v>
      </c>
      <c r="C884" s="749"/>
      <c r="D884" s="773"/>
    </row>
    <row r="885" spans="1:4">
      <c r="A885" s="745"/>
      <c r="B885" s="745" t="str">
        <f>B$40</f>
        <v>S3</v>
      </c>
      <c r="C885" s="745"/>
      <c r="D885" s="774"/>
    </row>
    <row r="886" spans="1:4">
      <c r="A886" s="745"/>
      <c r="B886" s="745" t="str">
        <f>B$41</f>
        <v>S4</v>
      </c>
      <c r="C886" s="749"/>
      <c r="D886" s="774"/>
    </row>
    <row r="887" spans="1:4">
      <c r="A887" s="703"/>
      <c r="B887" s="703"/>
      <c r="C887" s="703"/>
      <c r="D887" s="764"/>
    </row>
    <row r="888" spans="1:4" ht="140">
      <c r="A888" s="757" t="s">
        <v>3046</v>
      </c>
      <c r="B888" s="757"/>
      <c r="C888" s="757" t="s">
        <v>3047</v>
      </c>
      <c r="D888" s="776"/>
    </row>
    <row r="889" spans="1:4" ht="56">
      <c r="A889" s="745"/>
      <c r="B889" s="745" t="str">
        <f>B$37</f>
        <v>RA</v>
      </c>
      <c r="C889" s="749" t="s">
        <v>3048</v>
      </c>
      <c r="D889" s="786" t="s">
        <v>2590</v>
      </c>
    </row>
    <row r="890" spans="1:4">
      <c r="A890" s="745"/>
      <c r="B890" s="745" t="str">
        <f>B$38</f>
        <v>S1</v>
      </c>
      <c r="C890" s="745"/>
      <c r="D890" s="774"/>
    </row>
    <row r="891" spans="1:4">
      <c r="A891" s="745"/>
      <c r="B891" s="745" t="str">
        <f>B$39</f>
        <v>S2</v>
      </c>
      <c r="C891" s="749"/>
      <c r="D891" s="773"/>
    </row>
    <row r="892" spans="1:4">
      <c r="A892" s="745"/>
      <c r="B892" s="745" t="str">
        <f>B$40</f>
        <v>S3</v>
      </c>
      <c r="C892" s="745"/>
      <c r="D892" s="774"/>
    </row>
    <row r="893" spans="1:4">
      <c r="A893" s="745"/>
      <c r="B893" s="745" t="str">
        <f>B$41</f>
        <v>S4</v>
      </c>
      <c r="C893" s="749"/>
      <c r="D893" s="774"/>
    </row>
    <row r="894" spans="1:4">
      <c r="A894" s="703"/>
      <c r="B894" s="703"/>
      <c r="C894" s="703"/>
      <c r="D894" s="764"/>
    </row>
    <row r="895" spans="1:4" ht="210">
      <c r="A895" s="757" t="s">
        <v>3049</v>
      </c>
      <c r="B895" s="757"/>
      <c r="C895" s="757" t="s">
        <v>3050</v>
      </c>
      <c r="D895" s="776"/>
    </row>
    <row r="896" spans="1:4" ht="42">
      <c r="A896" s="745"/>
      <c r="B896" s="745" t="str">
        <f>B$37</f>
        <v>RA</v>
      </c>
      <c r="C896" s="749" t="s">
        <v>3051</v>
      </c>
      <c r="D896" s="786" t="s">
        <v>2590</v>
      </c>
    </row>
    <row r="897" spans="1:4" ht="28">
      <c r="A897" s="745"/>
      <c r="B897" s="745"/>
      <c r="C897" s="800" t="s">
        <v>3052</v>
      </c>
      <c r="D897" s="774"/>
    </row>
    <row r="898" spans="1:4">
      <c r="A898" s="745"/>
      <c r="B898" s="745"/>
      <c r="C898" s="749" t="s">
        <v>3053</v>
      </c>
      <c r="D898" s="773"/>
    </row>
    <row r="899" spans="1:4" ht="28">
      <c r="A899" s="745"/>
      <c r="B899" s="745"/>
      <c r="C899" s="749" t="s">
        <v>3054</v>
      </c>
      <c r="D899" s="774"/>
    </row>
    <row r="900" spans="1:4" ht="28">
      <c r="A900" s="745"/>
      <c r="B900" s="745"/>
      <c r="C900" s="749" t="s">
        <v>3055</v>
      </c>
      <c r="D900" s="774"/>
    </row>
    <row r="901" spans="1:4" ht="28">
      <c r="A901" s="788"/>
      <c r="B901" s="769"/>
      <c r="C901" s="792" t="s">
        <v>3056</v>
      </c>
      <c r="D901" s="770"/>
    </row>
    <row r="902" spans="1:4">
      <c r="A902" s="745"/>
      <c r="B902" s="745" t="str">
        <f>B$38</f>
        <v>S1</v>
      </c>
      <c r="C902" s="745"/>
      <c r="D902" s="774"/>
    </row>
    <row r="903" spans="1:4">
      <c r="A903" s="745"/>
      <c r="B903" s="745" t="str">
        <f>B$39</f>
        <v>S2</v>
      </c>
      <c r="C903" s="749"/>
      <c r="D903" s="773"/>
    </row>
    <row r="904" spans="1:4">
      <c r="A904" s="745"/>
      <c r="B904" s="745" t="str">
        <f>B$40</f>
        <v>S3</v>
      </c>
      <c r="C904" s="745"/>
      <c r="D904" s="774"/>
    </row>
    <row r="905" spans="1:4">
      <c r="A905" s="745"/>
      <c r="B905" s="745" t="str">
        <f>B$41</f>
        <v>S4</v>
      </c>
      <c r="C905" s="749"/>
      <c r="D905" s="774"/>
    </row>
    <row r="906" spans="1:4" ht="84">
      <c r="A906" s="769" t="s">
        <v>3057</v>
      </c>
      <c r="B906" s="703"/>
      <c r="C906" s="769" t="s">
        <v>3058</v>
      </c>
      <c r="D906" s="764"/>
    </row>
    <row r="907" spans="1:4" ht="56">
      <c r="A907" s="745"/>
      <c r="B907" s="745" t="s">
        <v>1069</v>
      </c>
      <c r="C907" s="749" t="s">
        <v>3059</v>
      </c>
      <c r="D907" s="786" t="s">
        <v>2590</v>
      </c>
    </row>
    <row r="908" spans="1:4">
      <c r="A908" s="745"/>
      <c r="B908" s="745" t="s">
        <v>47</v>
      </c>
      <c r="C908" s="745"/>
      <c r="D908" s="764"/>
    </row>
    <row r="909" spans="1:4">
      <c r="A909" s="745"/>
      <c r="B909" s="745" t="s">
        <v>48</v>
      </c>
      <c r="C909" s="745"/>
      <c r="D909" s="764"/>
    </row>
    <row r="910" spans="1:4">
      <c r="A910" s="745"/>
      <c r="B910" s="745" t="s">
        <v>49</v>
      </c>
      <c r="C910" s="745"/>
      <c r="D910" s="764"/>
    </row>
    <row r="911" spans="1:4">
      <c r="A911" s="757"/>
      <c r="B911" s="757" t="s">
        <v>50</v>
      </c>
      <c r="C911" s="757"/>
      <c r="D911" s="764"/>
    </row>
    <row r="912" spans="1:4" ht="28">
      <c r="A912" s="757" t="s">
        <v>3060</v>
      </c>
      <c r="B912" s="757"/>
      <c r="C912" s="757" t="s">
        <v>3061</v>
      </c>
      <c r="D912" s="776"/>
    </row>
    <row r="913" spans="1:4" ht="98">
      <c r="A913" s="745"/>
      <c r="B913" s="745" t="str">
        <f>B$37</f>
        <v>RA</v>
      </c>
      <c r="C913" s="749" t="s">
        <v>3062</v>
      </c>
      <c r="D913" s="786" t="s">
        <v>2590</v>
      </c>
    </row>
    <row r="914" spans="1:4">
      <c r="A914" s="745"/>
      <c r="B914" s="745" t="str">
        <f>B$38</f>
        <v>S1</v>
      </c>
      <c r="C914" s="745"/>
      <c r="D914" s="774"/>
    </row>
    <row r="915" spans="1:4">
      <c r="A915" s="745"/>
      <c r="B915" s="745" t="str">
        <f>B$39</f>
        <v>S2</v>
      </c>
      <c r="C915" s="749"/>
      <c r="D915" s="773"/>
    </row>
    <row r="916" spans="1:4">
      <c r="A916" s="745"/>
      <c r="B916" s="745" t="str">
        <f>B$40</f>
        <v>S3</v>
      </c>
      <c r="C916" s="745"/>
      <c r="D916" s="774"/>
    </row>
    <row r="917" spans="1:4">
      <c r="A917" s="745"/>
      <c r="B917" s="745" t="str">
        <f>B$41</f>
        <v>S4</v>
      </c>
      <c r="C917" s="749"/>
      <c r="D917" s="774"/>
    </row>
    <row r="918" spans="1:4">
      <c r="A918" s="703"/>
      <c r="B918" s="703"/>
      <c r="C918" s="703"/>
      <c r="D918" s="764"/>
    </row>
    <row r="919" spans="1:4" ht="28">
      <c r="A919" s="757" t="s">
        <v>3063</v>
      </c>
      <c r="B919" s="757"/>
      <c r="C919" s="757" t="s">
        <v>3064</v>
      </c>
      <c r="D919" s="776"/>
    </row>
    <row r="920" spans="1:4" ht="42">
      <c r="A920" s="745"/>
      <c r="B920" s="745" t="str">
        <f>B$37</f>
        <v>RA</v>
      </c>
      <c r="C920" s="749" t="s">
        <v>3065</v>
      </c>
      <c r="D920" s="786" t="s">
        <v>2590</v>
      </c>
    </row>
    <row r="921" spans="1:4">
      <c r="A921" s="745"/>
      <c r="B921" s="745" t="str">
        <f>B$38</f>
        <v>S1</v>
      </c>
      <c r="C921" s="745"/>
      <c r="D921" s="774"/>
    </row>
    <row r="922" spans="1:4">
      <c r="A922" s="745"/>
      <c r="B922" s="745" t="str">
        <f>B$39</f>
        <v>S2</v>
      </c>
      <c r="C922" s="749"/>
      <c r="D922" s="773"/>
    </row>
    <row r="923" spans="1:4">
      <c r="A923" s="745"/>
      <c r="B923" s="745" t="str">
        <f>B$40</f>
        <v>S3</v>
      </c>
      <c r="C923" s="745"/>
      <c r="D923" s="774"/>
    </row>
    <row r="924" spans="1:4">
      <c r="A924" s="745"/>
      <c r="B924" s="745" t="str">
        <f>B$41</f>
        <v>S4</v>
      </c>
      <c r="C924" s="749"/>
      <c r="D924" s="774"/>
    </row>
    <row r="925" spans="1:4">
      <c r="A925" s="703"/>
      <c r="B925" s="703"/>
      <c r="C925" s="703"/>
      <c r="D925" s="764"/>
    </row>
    <row r="926" spans="1:4" ht="84">
      <c r="A926" s="757" t="s">
        <v>3066</v>
      </c>
      <c r="B926" s="757"/>
      <c r="C926" s="757" t="s">
        <v>3067</v>
      </c>
      <c r="D926" s="776"/>
    </row>
    <row r="927" spans="1:4" ht="140">
      <c r="A927" s="745"/>
      <c r="B927" s="745" t="str">
        <f>B$37</f>
        <v>RA</v>
      </c>
      <c r="C927" s="749" t="s">
        <v>3068</v>
      </c>
      <c r="D927" s="786" t="s">
        <v>2590</v>
      </c>
    </row>
    <row r="928" spans="1:4">
      <c r="A928" s="745"/>
      <c r="B928" s="745" t="str">
        <f>B$38</f>
        <v>S1</v>
      </c>
      <c r="C928" s="745"/>
      <c r="D928" s="774"/>
    </row>
    <row r="929" spans="1:4">
      <c r="A929" s="745"/>
      <c r="B929" s="745" t="str">
        <f>B$39</f>
        <v>S2</v>
      </c>
      <c r="C929" s="749"/>
      <c r="D929" s="773"/>
    </row>
    <row r="930" spans="1:4">
      <c r="A930" s="745"/>
      <c r="B930" s="745" t="str">
        <f>B$40</f>
        <v>S3</v>
      </c>
      <c r="C930" s="745"/>
      <c r="D930" s="774"/>
    </row>
    <row r="931" spans="1:4">
      <c r="A931" s="745"/>
      <c r="B931" s="745" t="str">
        <f>B$41</f>
        <v>S4</v>
      </c>
      <c r="C931" s="749"/>
      <c r="D931" s="774"/>
    </row>
    <row r="932" spans="1:4">
      <c r="A932" s="703"/>
      <c r="B932" s="703"/>
      <c r="C932" s="703"/>
      <c r="D932" s="764"/>
    </row>
    <row r="933" spans="1:4" ht="28">
      <c r="A933" s="767" t="s">
        <v>3069</v>
      </c>
      <c r="B933" s="767"/>
      <c r="C933" s="767" t="s">
        <v>3070</v>
      </c>
      <c r="D933" s="768">
        <v>5</v>
      </c>
    </row>
    <row r="934" spans="1:4" ht="84">
      <c r="A934" s="757" t="s">
        <v>3071</v>
      </c>
      <c r="B934" s="757"/>
      <c r="C934" s="757" t="s">
        <v>3072</v>
      </c>
      <c r="D934" s="776"/>
    </row>
    <row r="935" spans="1:4" ht="84">
      <c r="A935" s="745"/>
      <c r="B935" s="745" t="str">
        <f>B$37</f>
        <v>RA</v>
      </c>
      <c r="C935" s="749" t="s">
        <v>3073</v>
      </c>
      <c r="D935" s="786" t="s">
        <v>2590</v>
      </c>
    </row>
    <row r="936" spans="1:4" ht="28">
      <c r="A936" s="745"/>
      <c r="B936" s="745" t="str">
        <f>B$38</f>
        <v>S1</v>
      </c>
      <c r="C936" s="797" t="s">
        <v>3074</v>
      </c>
      <c r="D936" s="786" t="s">
        <v>2590</v>
      </c>
    </row>
    <row r="937" spans="1:4" ht="56">
      <c r="A937" s="745"/>
      <c r="B937" s="745" t="str">
        <f>B$39</f>
        <v>S2</v>
      </c>
      <c r="C937" s="797" t="s">
        <v>3075</v>
      </c>
      <c r="D937" s="786" t="s">
        <v>2590</v>
      </c>
    </row>
    <row r="938" spans="1:4">
      <c r="A938" s="745"/>
      <c r="B938" s="745" t="str">
        <f>B$40</f>
        <v>S3</v>
      </c>
      <c r="C938" s="772"/>
      <c r="D938" s="773"/>
    </row>
    <row r="939" spans="1:4">
      <c r="A939" s="745"/>
      <c r="B939" s="745" t="str">
        <f>B$41</f>
        <v>S4</v>
      </c>
      <c r="C939" s="772"/>
      <c r="D939" s="773"/>
    </row>
    <row r="940" spans="1:4">
      <c r="A940" s="703"/>
      <c r="B940" s="703"/>
      <c r="C940" s="781"/>
      <c r="D940" s="764"/>
    </row>
    <row r="941" spans="1:4">
      <c r="A941" s="757" t="s">
        <v>2376</v>
      </c>
      <c r="B941" s="757"/>
      <c r="C941" s="782" t="s">
        <v>3076</v>
      </c>
      <c r="D941" s="776"/>
    </row>
    <row r="942" spans="1:4" ht="42">
      <c r="A942" s="745"/>
      <c r="B942" s="745" t="str">
        <f>B$37</f>
        <v>RA</v>
      </c>
      <c r="C942" s="772" t="s">
        <v>3077</v>
      </c>
      <c r="D942" s="786" t="s">
        <v>2590</v>
      </c>
    </row>
    <row r="943" spans="1:4" ht="28">
      <c r="A943" s="745"/>
      <c r="B943" s="745" t="str">
        <f>B$38</f>
        <v>S1</v>
      </c>
      <c r="C943" s="772" t="s">
        <v>3078</v>
      </c>
      <c r="D943" s="786" t="s">
        <v>2590</v>
      </c>
    </row>
    <row r="944" spans="1:4" ht="28">
      <c r="A944" s="745"/>
      <c r="B944" s="745" t="str">
        <f>B$39</f>
        <v>S2</v>
      </c>
      <c r="C944" s="794" t="s">
        <v>3079</v>
      </c>
      <c r="D944" s="801" t="s">
        <v>3080</v>
      </c>
    </row>
    <row r="945" spans="1:4">
      <c r="A945" s="745"/>
      <c r="B945" s="745" t="str">
        <f>B$40</f>
        <v>S3</v>
      </c>
      <c r="C945" s="749"/>
      <c r="D945" s="773"/>
    </row>
    <row r="946" spans="1:4">
      <c r="A946" s="745"/>
      <c r="B946" s="745" t="str">
        <f>B$41</f>
        <v>S4</v>
      </c>
      <c r="C946" s="749"/>
      <c r="D946" s="773"/>
    </row>
    <row r="947" spans="1:4">
      <c r="A947" s="703"/>
      <c r="B947" s="703"/>
      <c r="C947" s="703"/>
      <c r="D947" s="764"/>
    </row>
    <row r="948" spans="1:4" ht="56">
      <c r="A948" s="757" t="s">
        <v>3081</v>
      </c>
      <c r="B948" s="757"/>
      <c r="C948" s="757" t="s">
        <v>3082</v>
      </c>
      <c r="D948" s="776"/>
    </row>
    <row r="949" spans="1:4" ht="56">
      <c r="A949" s="745"/>
      <c r="B949" s="745" t="str">
        <f>B$37</f>
        <v>RA</v>
      </c>
      <c r="C949" s="749" t="s">
        <v>3083</v>
      </c>
      <c r="D949" s="786" t="s">
        <v>2590</v>
      </c>
    </row>
    <row r="950" spans="1:4" ht="28">
      <c r="A950" s="745"/>
      <c r="B950" s="745" t="str">
        <f>B$38</f>
        <v>S1</v>
      </c>
      <c r="C950" s="772" t="s">
        <v>3084</v>
      </c>
      <c r="D950" s="786" t="s">
        <v>2590</v>
      </c>
    </row>
    <row r="951" spans="1:4">
      <c r="A951" s="745"/>
      <c r="B951" s="745" t="str">
        <f>B$39</f>
        <v>S2</v>
      </c>
      <c r="C951" s="749" t="s">
        <v>3085</v>
      </c>
      <c r="D951" s="786" t="s">
        <v>2590</v>
      </c>
    </row>
    <row r="952" spans="1:4">
      <c r="A952" s="745"/>
      <c r="B952" s="745" t="str">
        <f>B$40</f>
        <v>S3</v>
      </c>
      <c r="C952" s="749"/>
      <c r="D952" s="773"/>
    </row>
    <row r="953" spans="1:4">
      <c r="A953" s="745"/>
      <c r="B953" s="745" t="str">
        <f>B$41</f>
        <v>S4</v>
      </c>
      <c r="C953" s="749"/>
      <c r="D953" s="773"/>
    </row>
    <row r="954" spans="1:4">
      <c r="A954" s="703"/>
      <c r="B954" s="703"/>
      <c r="C954" s="703"/>
      <c r="D954" s="764"/>
    </row>
    <row r="955" spans="1:4" ht="70">
      <c r="A955" s="757" t="s">
        <v>3086</v>
      </c>
      <c r="B955" s="757"/>
      <c r="C955" s="757" t="s">
        <v>3087</v>
      </c>
      <c r="D955" s="776"/>
    </row>
    <row r="956" spans="1:4" ht="28">
      <c r="A956" s="745"/>
      <c r="B956" s="745" t="str">
        <f>B$37</f>
        <v>RA</v>
      </c>
      <c r="C956" s="749" t="s">
        <v>3088</v>
      </c>
      <c r="D956" s="786" t="s">
        <v>2590</v>
      </c>
    </row>
    <row r="957" spans="1:4" ht="28">
      <c r="A957" s="745"/>
      <c r="B957" s="745" t="str">
        <f>B$38</f>
        <v>S1</v>
      </c>
      <c r="C957" s="772" t="s">
        <v>3089</v>
      </c>
      <c r="D957" s="786" t="s">
        <v>2590</v>
      </c>
    </row>
    <row r="958" spans="1:4" ht="28">
      <c r="A958" s="745"/>
      <c r="B958" s="745" t="str">
        <f>B$39</f>
        <v>S2</v>
      </c>
      <c r="C958" s="749" t="s">
        <v>3090</v>
      </c>
      <c r="D958" s="786" t="s">
        <v>2590</v>
      </c>
    </row>
    <row r="959" spans="1:4">
      <c r="A959" s="745"/>
      <c r="B959" s="745" t="str">
        <f>B$40</f>
        <v>S3</v>
      </c>
      <c r="C959" s="749"/>
      <c r="D959" s="773"/>
    </row>
    <row r="960" spans="1:4">
      <c r="A960" s="745"/>
      <c r="B960" s="745" t="str">
        <f>B$41</f>
        <v>S4</v>
      </c>
      <c r="C960" s="749"/>
      <c r="D960" s="773"/>
    </row>
    <row r="961" spans="1:4">
      <c r="A961" s="703"/>
      <c r="B961" s="703"/>
      <c r="C961" s="703"/>
      <c r="D961" s="764"/>
    </row>
    <row r="962" spans="1:4" ht="28">
      <c r="A962" s="767" t="s">
        <v>3091</v>
      </c>
      <c r="B962" s="767"/>
      <c r="C962" s="767" t="s">
        <v>3092</v>
      </c>
      <c r="D962" s="768">
        <v>5</v>
      </c>
    </row>
    <row r="963" spans="1:4" ht="70">
      <c r="A963" s="757" t="s">
        <v>3093</v>
      </c>
      <c r="B963" s="757"/>
      <c r="C963" s="757" t="s">
        <v>3094</v>
      </c>
      <c r="D963" s="776"/>
    </row>
    <row r="964" spans="1:4" ht="70">
      <c r="A964" s="745"/>
      <c r="B964" s="745" t="str">
        <f>B$37</f>
        <v>RA</v>
      </c>
      <c r="C964" s="749" t="s">
        <v>3095</v>
      </c>
      <c r="D964" s="786" t="s">
        <v>2590</v>
      </c>
    </row>
    <row r="965" spans="1:4">
      <c r="A965" s="745"/>
      <c r="B965" s="745" t="str">
        <f>B$38</f>
        <v>S1</v>
      </c>
      <c r="C965" s="772" t="s">
        <v>3096</v>
      </c>
      <c r="D965" s="786" t="s">
        <v>2590</v>
      </c>
    </row>
    <row r="966" spans="1:4">
      <c r="A966" s="745"/>
      <c r="B966" s="745" t="str">
        <f>B$39</f>
        <v>S2</v>
      </c>
      <c r="C966" s="772" t="s">
        <v>3097</v>
      </c>
      <c r="D966" s="786" t="s">
        <v>2590</v>
      </c>
    </row>
    <row r="967" spans="1:4">
      <c r="A967" s="745"/>
      <c r="B967" s="745" t="str">
        <f>B$40</f>
        <v>S3</v>
      </c>
      <c r="C967" s="772"/>
      <c r="D967" s="773"/>
    </row>
    <row r="968" spans="1:4">
      <c r="A968" s="745"/>
      <c r="B968" s="745" t="str">
        <f>B$41</f>
        <v>S4</v>
      </c>
      <c r="C968" s="772"/>
      <c r="D968" s="773"/>
    </row>
    <row r="969" spans="1:4">
      <c r="A969" s="703"/>
      <c r="B969" s="703"/>
      <c r="C969" s="781"/>
      <c r="D969" s="764"/>
    </row>
    <row r="970" spans="1:4" ht="28">
      <c r="A970" s="757" t="s">
        <v>3098</v>
      </c>
      <c r="B970" s="757"/>
      <c r="C970" s="782" t="s">
        <v>3099</v>
      </c>
      <c r="D970" s="776"/>
    </row>
    <row r="971" spans="1:4" ht="28">
      <c r="A971" s="745"/>
      <c r="B971" s="745" t="str">
        <f>B$37</f>
        <v>RA</v>
      </c>
      <c r="C971" s="772" t="s">
        <v>3100</v>
      </c>
      <c r="D971" s="786" t="s">
        <v>2590</v>
      </c>
    </row>
    <row r="972" spans="1:4" ht="42">
      <c r="A972" s="745"/>
      <c r="B972" s="745" t="str">
        <f>B$38</f>
        <v>S1</v>
      </c>
      <c r="C972" s="772" t="s">
        <v>3101</v>
      </c>
      <c r="D972" s="786" t="s">
        <v>2590</v>
      </c>
    </row>
    <row r="973" spans="1:4">
      <c r="A973" s="745"/>
      <c r="B973" s="745" t="str">
        <f>B$39</f>
        <v>S2</v>
      </c>
      <c r="C973" s="749" t="s">
        <v>3102</v>
      </c>
      <c r="D973" s="786" t="s">
        <v>2590</v>
      </c>
    </row>
    <row r="974" spans="1:4">
      <c r="A974" s="745"/>
      <c r="B974" s="745" t="str">
        <f>B$40</f>
        <v>S3</v>
      </c>
      <c r="C974" s="749"/>
      <c r="D974" s="773"/>
    </row>
    <row r="975" spans="1:4">
      <c r="A975" s="745"/>
      <c r="B975" s="745" t="str">
        <f>B$41</f>
        <v>S4</v>
      </c>
      <c r="C975" s="749"/>
      <c r="D975" s="773"/>
    </row>
    <row r="976" spans="1:4">
      <c r="A976" s="703"/>
      <c r="B976" s="703"/>
      <c r="C976" s="703"/>
      <c r="D976" s="764"/>
    </row>
    <row r="977" spans="1:4" ht="28">
      <c r="A977" s="757" t="s">
        <v>3103</v>
      </c>
      <c r="B977" s="757"/>
      <c r="C977" s="757" t="s">
        <v>3104</v>
      </c>
      <c r="D977" s="776"/>
    </row>
    <row r="978" spans="1:4" ht="28">
      <c r="A978" s="745"/>
      <c r="B978" s="745" t="str">
        <f>B$37</f>
        <v>RA</v>
      </c>
      <c r="C978" s="749" t="s">
        <v>3105</v>
      </c>
      <c r="D978" s="786" t="s">
        <v>2590</v>
      </c>
    </row>
    <row r="979" spans="1:4">
      <c r="A979" s="745"/>
      <c r="B979" s="745" t="str">
        <f>B$38</f>
        <v>S1</v>
      </c>
      <c r="C979" s="772" t="s">
        <v>3106</v>
      </c>
      <c r="D979" s="786" t="s">
        <v>2590</v>
      </c>
    </row>
    <row r="980" spans="1:4">
      <c r="A980" s="745"/>
      <c r="B980" s="745" t="str">
        <f>B$39</f>
        <v>S2</v>
      </c>
      <c r="C980" s="749" t="s">
        <v>3107</v>
      </c>
      <c r="D980" s="786" t="s">
        <v>2590</v>
      </c>
    </row>
    <row r="981" spans="1:4">
      <c r="A981" s="745"/>
      <c r="B981" s="745" t="str">
        <f>B$40</f>
        <v>S3</v>
      </c>
      <c r="C981" s="749"/>
      <c r="D981" s="773"/>
    </row>
    <row r="982" spans="1:4">
      <c r="A982" s="745"/>
      <c r="B982" s="745" t="str">
        <f>B$41</f>
        <v>S4</v>
      </c>
      <c r="C982" s="749"/>
      <c r="D982" s="773"/>
    </row>
    <row r="983" spans="1:4">
      <c r="A983" s="703"/>
      <c r="B983" s="703"/>
      <c r="C983" s="703"/>
      <c r="D983" s="764"/>
    </row>
    <row r="984" spans="1:4" ht="84">
      <c r="A984" s="757" t="s">
        <v>3108</v>
      </c>
      <c r="B984" s="757"/>
      <c r="C984" s="757" t="s">
        <v>3109</v>
      </c>
      <c r="D984" s="776"/>
    </row>
    <row r="985" spans="1:4" ht="42">
      <c r="A985" s="745"/>
      <c r="B985" s="745" t="str">
        <f>B$37</f>
        <v>RA</v>
      </c>
      <c r="C985" s="749" t="s">
        <v>3110</v>
      </c>
      <c r="D985" s="786" t="s">
        <v>2590</v>
      </c>
    </row>
    <row r="986" spans="1:4">
      <c r="A986" s="745"/>
      <c r="B986" s="745" t="str">
        <f>B$38</f>
        <v>S1</v>
      </c>
      <c r="C986" s="772" t="s">
        <v>3111</v>
      </c>
      <c r="D986" s="786" t="s">
        <v>2590</v>
      </c>
    </row>
    <row r="987" spans="1:4">
      <c r="A987" s="745"/>
      <c r="B987" s="745" t="str">
        <f>B$39</f>
        <v>S2</v>
      </c>
      <c r="C987" s="772" t="s">
        <v>3111</v>
      </c>
      <c r="D987" s="786" t="s">
        <v>2590</v>
      </c>
    </row>
    <row r="988" spans="1:4">
      <c r="A988" s="745"/>
      <c r="B988" s="745" t="str">
        <f>B$40</f>
        <v>S3</v>
      </c>
      <c r="C988" s="749"/>
      <c r="D988" s="773"/>
    </row>
    <row r="989" spans="1:4">
      <c r="A989" s="745"/>
      <c r="B989" s="745" t="str">
        <f>B$41</f>
        <v>S4</v>
      </c>
      <c r="C989" s="772"/>
      <c r="D989" s="773"/>
    </row>
    <row r="990" spans="1:4">
      <c r="A990" s="703"/>
      <c r="B990" s="703"/>
      <c r="C990" s="703"/>
      <c r="D990" s="764"/>
    </row>
    <row r="991" spans="1:4" ht="28">
      <c r="A991" s="757" t="s">
        <v>3112</v>
      </c>
      <c r="B991" s="757"/>
      <c r="C991" s="789" t="s">
        <v>3113</v>
      </c>
      <c r="D991" s="776"/>
    </row>
    <row r="992" spans="1:4" ht="42">
      <c r="A992" s="745"/>
      <c r="B992" s="745" t="s">
        <v>1069</v>
      </c>
      <c r="C992" s="749" t="s">
        <v>3114</v>
      </c>
      <c r="D992" s="786" t="s">
        <v>2590</v>
      </c>
    </row>
    <row r="993" spans="1:4">
      <c r="A993" s="745"/>
      <c r="B993" s="745" t="str">
        <f>B$38</f>
        <v>S1</v>
      </c>
      <c r="C993" s="802" t="s">
        <v>3115</v>
      </c>
      <c r="D993" s="786" t="s">
        <v>2590</v>
      </c>
    </row>
    <row r="994" spans="1:4">
      <c r="A994" s="745"/>
      <c r="B994" s="745" t="str">
        <f>B$39</f>
        <v>S2</v>
      </c>
      <c r="C994" s="772" t="s">
        <v>3111</v>
      </c>
      <c r="D994" s="786" t="s">
        <v>2590</v>
      </c>
    </row>
    <row r="995" spans="1:4">
      <c r="A995" s="745"/>
      <c r="B995" s="745" t="str">
        <f>B$40</f>
        <v>S3</v>
      </c>
      <c r="C995" s="749"/>
      <c r="D995" s="773"/>
    </row>
    <row r="996" spans="1:4">
      <c r="A996" s="745"/>
      <c r="B996" s="745" t="str">
        <f>B$41</f>
        <v>S4</v>
      </c>
      <c r="C996" s="803"/>
      <c r="D996" s="773"/>
    </row>
    <row r="997" spans="1:4">
      <c r="A997" s="703"/>
      <c r="B997" s="703"/>
      <c r="C997" s="804"/>
      <c r="D997" s="764"/>
    </row>
    <row r="998" spans="1:4" ht="28">
      <c r="A998" s="757" t="s">
        <v>3116</v>
      </c>
      <c r="B998" s="757"/>
      <c r="C998" s="789" t="s">
        <v>3117</v>
      </c>
      <c r="D998" s="776"/>
    </row>
    <row r="999" spans="1:4" ht="42">
      <c r="A999" s="745"/>
      <c r="B999" s="745" t="s">
        <v>1069</v>
      </c>
      <c r="C999" s="749" t="s">
        <v>3118</v>
      </c>
      <c r="D999" s="786" t="s">
        <v>2590</v>
      </c>
    </row>
    <row r="1000" spans="1:4">
      <c r="A1000" s="745"/>
      <c r="B1000" s="745" t="str">
        <f>B$38</f>
        <v>S1</v>
      </c>
      <c r="C1000" s="772" t="s">
        <v>3119</v>
      </c>
      <c r="D1000" s="786" t="s">
        <v>2590</v>
      </c>
    </row>
    <row r="1001" spans="1:4">
      <c r="A1001" s="745"/>
      <c r="B1001" s="745" t="str">
        <f>B$39</f>
        <v>S2</v>
      </c>
      <c r="C1001" s="772" t="s">
        <v>3119</v>
      </c>
      <c r="D1001" s="786" t="s">
        <v>2590</v>
      </c>
    </row>
    <row r="1002" spans="1:4">
      <c r="A1002" s="745"/>
      <c r="B1002" s="745" t="str">
        <f>B$40</f>
        <v>S3</v>
      </c>
      <c r="C1002" s="749"/>
      <c r="D1002" s="773"/>
    </row>
    <row r="1003" spans="1:4">
      <c r="A1003" s="745"/>
      <c r="B1003" s="745" t="str">
        <f>B$41</f>
        <v>S4</v>
      </c>
      <c r="C1003" s="772"/>
      <c r="D1003" s="773"/>
    </row>
    <row r="1004" spans="1:4">
      <c r="A1004" s="703"/>
      <c r="B1004" s="703"/>
      <c r="C1004" s="781"/>
      <c r="D1004" s="764"/>
    </row>
    <row r="1005" spans="1:4" ht="28">
      <c r="A1005" s="757" t="s">
        <v>3120</v>
      </c>
      <c r="B1005" s="757"/>
      <c r="C1005" s="805" t="s">
        <v>3121</v>
      </c>
      <c r="D1005" s="776"/>
    </row>
    <row r="1006" spans="1:4" ht="28">
      <c r="A1006" s="745"/>
      <c r="B1006" s="745" t="s">
        <v>1069</v>
      </c>
      <c r="C1006" s="749" t="s">
        <v>3122</v>
      </c>
      <c r="D1006" s="786" t="s">
        <v>2590</v>
      </c>
    </row>
    <row r="1007" spans="1:4">
      <c r="A1007" s="745"/>
      <c r="B1007" s="745" t="str">
        <f>B$38</f>
        <v>S1</v>
      </c>
      <c r="C1007" s="802" t="s">
        <v>3123</v>
      </c>
      <c r="D1007" s="786" t="s">
        <v>2590</v>
      </c>
    </row>
    <row r="1008" spans="1:4">
      <c r="A1008" s="745"/>
      <c r="B1008" s="745" t="str">
        <f>B$39</f>
        <v>S2</v>
      </c>
      <c r="C1008" s="802" t="s">
        <v>3123</v>
      </c>
      <c r="D1008" s="786" t="s">
        <v>2590</v>
      </c>
    </row>
    <row r="1009" spans="1:4">
      <c r="A1009" s="745"/>
      <c r="B1009" s="745" t="str">
        <f>B$40</f>
        <v>S3</v>
      </c>
      <c r="C1009" s="749"/>
      <c r="D1009" s="773"/>
    </row>
    <row r="1010" spans="1:4">
      <c r="A1010" s="745"/>
      <c r="B1010" s="745" t="str">
        <f>B$41</f>
        <v>S4</v>
      </c>
      <c r="C1010" s="803"/>
      <c r="D1010" s="773"/>
    </row>
    <row r="1011" spans="1:4">
      <c r="A1011" s="703"/>
      <c r="B1011" s="703"/>
      <c r="C1011" s="804"/>
      <c r="D1011" s="764"/>
    </row>
    <row r="1012" spans="1:4">
      <c r="A1012" s="703"/>
      <c r="B1012" s="703"/>
      <c r="C1012" s="703"/>
      <c r="D1012" s="764"/>
    </row>
    <row r="1013" spans="1:4">
      <c r="A1013" s="703"/>
      <c r="B1013" s="703"/>
      <c r="C1013" s="703"/>
      <c r="D1013" s="764"/>
    </row>
    <row r="1014" spans="1:4">
      <c r="A1014" s="757" t="s">
        <v>3124</v>
      </c>
      <c r="B1014" s="757"/>
      <c r="C1014" s="757" t="s">
        <v>3125</v>
      </c>
      <c r="D1014" s="776"/>
    </row>
    <row r="1015" spans="1:4" ht="112">
      <c r="A1015" s="745"/>
      <c r="B1015" s="745" t="str">
        <f>B$37</f>
        <v>RA</v>
      </c>
      <c r="C1015" s="749" t="s">
        <v>3126</v>
      </c>
      <c r="D1015" s="786" t="s">
        <v>2590</v>
      </c>
    </row>
    <row r="1016" spans="1:4" ht="28">
      <c r="A1016" s="745"/>
      <c r="B1016" s="745" t="str">
        <f>B$38</f>
        <v>S1</v>
      </c>
      <c r="C1016" s="49" t="s">
        <v>3127</v>
      </c>
      <c r="D1016" s="786" t="s">
        <v>2590</v>
      </c>
    </row>
    <row r="1017" spans="1:4" ht="28">
      <c r="A1017" s="745"/>
      <c r="B1017" s="745" t="str">
        <f>B$39</f>
        <v>S2</v>
      </c>
      <c r="C1017" s="749" t="s">
        <v>3128</v>
      </c>
      <c r="D1017" s="786" t="s">
        <v>2590</v>
      </c>
    </row>
    <row r="1018" spans="1:4">
      <c r="A1018" s="745"/>
      <c r="B1018" s="745" t="str">
        <f>B$40</f>
        <v>S3</v>
      </c>
      <c r="C1018" s="749"/>
      <c r="D1018" s="773"/>
    </row>
    <row r="1019" spans="1:4">
      <c r="A1019" s="745"/>
      <c r="B1019" s="745" t="str">
        <f>B$41</f>
        <v>S4</v>
      </c>
      <c r="C1019" s="749"/>
      <c r="D1019" s="773"/>
    </row>
    <row r="1020" spans="1:4">
      <c r="A1020" s="703"/>
      <c r="B1020" s="703"/>
      <c r="C1020" s="703"/>
      <c r="D1020" s="764"/>
    </row>
    <row r="1021" spans="1:4" ht="42">
      <c r="A1021" s="757" t="s">
        <v>3129</v>
      </c>
      <c r="B1021" s="757"/>
      <c r="C1021" s="757" t="s">
        <v>3130</v>
      </c>
      <c r="D1021" s="758"/>
    </row>
    <row r="1022" spans="1:4">
      <c r="A1022" s="745"/>
      <c r="B1022" s="745" t="str">
        <f>B$37</f>
        <v>RA</v>
      </c>
      <c r="C1022" s="749" t="s">
        <v>3131</v>
      </c>
      <c r="D1022" s="786" t="s">
        <v>2590</v>
      </c>
    </row>
    <row r="1023" spans="1:4">
      <c r="A1023" s="745"/>
      <c r="B1023" s="745" t="str">
        <f>B$38</f>
        <v>S1</v>
      </c>
      <c r="C1023" s="49" t="s">
        <v>3132</v>
      </c>
      <c r="D1023" s="786" t="s">
        <v>2590</v>
      </c>
    </row>
    <row r="1024" spans="1:4" ht="28">
      <c r="A1024" s="745"/>
      <c r="B1024" s="745" t="str">
        <f>B$39</f>
        <v>S2</v>
      </c>
      <c r="C1024" s="749" t="s">
        <v>3133</v>
      </c>
      <c r="D1024" s="786" t="s">
        <v>2590</v>
      </c>
    </row>
    <row r="1025" spans="1:4">
      <c r="A1025" s="745"/>
      <c r="B1025" s="745" t="str">
        <f>B$40</f>
        <v>S3</v>
      </c>
      <c r="C1025" s="749"/>
      <c r="D1025" s="773"/>
    </row>
    <row r="1026" spans="1:4">
      <c r="A1026" s="745"/>
      <c r="B1026" s="745" t="str">
        <f>B$41</f>
        <v>S4</v>
      </c>
      <c r="C1026" s="749"/>
      <c r="D1026" s="773"/>
    </row>
    <row r="1027" spans="1:4">
      <c r="A1027" s="703"/>
      <c r="B1027" s="703"/>
      <c r="C1027" s="703"/>
      <c r="D1027" s="764"/>
    </row>
    <row r="1028" spans="1:4">
      <c r="A1028" s="767" t="s">
        <v>3134</v>
      </c>
      <c r="B1028" s="767"/>
      <c r="C1028" s="767" t="s">
        <v>3135</v>
      </c>
      <c r="D1028" s="768">
        <v>3</v>
      </c>
    </row>
    <row r="1029" spans="1:4">
      <c r="A1029" s="757" t="s">
        <v>3136</v>
      </c>
      <c r="B1029" s="757"/>
      <c r="C1029" s="757" t="s">
        <v>3137</v>
      </c>
      <c r="D1029" s="776"/>
    </row>
    <row r="1030" spans="1:4">
      <c r="A1030" s="745"/>
      <c r="B1030" s="745" t="str">
        <f>B$37</f>
        <v>RA</v>
      </c>
      <c r="C1030" s="749" t="s">
        <v>3138</v>
      </c>
      <c r="D1030" s="786" t="s">
        <v>2590</v>
      </c>
    </row>
    <row r="1031" spans="1:4">
      <c r="A1031" s="745"/>
      <c r="B1031" s="745" t="str">
        <f>B$38</f>
        <v>S1</v>
      </c>
      <c r="C1031" s="749" t="s">
        <v>3138</v>
      </c>
      <c r="D1031" s="786" t="s">
        <v>2590</v>
      </c>
    </row>
    <row r="1032" spans="1:4">
      <c r="A1032" s="745"/>
      <c r="B1032" s="745" t="str">
        <f>B$39</f>
        <v>S2</v>
      </c>
      <c r="C1032" s="749" t="s">
        <v>3138</v>
      </c>
      <c r="D1032" s="786" t="s">
        <v>2590</v>
      </c>
    </row>
    <row r="1033" spans="1:4">
      <c r="A1033" s="745"/>
      <c r="B1033" s="745" t="str">
        <f>B$40</f>
        <v>S3</v>
      </c>
      <c r="C1033" s="749"/>
      <c r="D1033" s="773"/>
    </row>
    <row r="1034" spans="1:4">
      <c r="A1034" s="745"/>
      <c r="B1034" s="745" t="str">
        <f>B$41</f>
        <v>S4</v>
      </c>
      <c r="C1034" s="749"/>
      <c r="D1034" s="773"/>
    </row>
    <row r="1035" spans="1:4">
      <c r="A1035" s="703"/>
      <c r="B1035" s="703"/>
      <c r="C1035" s="703"/>
      <c r="D1035" s="764"/>
    </row>
    <row r="1036" spans="1:4">
      <c r="A1036" s="757" t="s">
        <v>3139</v>
      </c>
      <c r="B1036" s="757"/>
      <c r="C1036" s="757" t="s">
        <v>3140</v>
      </c>
      <c r="D1036" s="776"/>
    </row>
    <row r="1037" spans="1:4">
      <c r="A1037" s="745"/>
      <c r="B1037" s="745" t="s">
        <v>1069</v>
      </c>
      <c r="C1037" s="749" t="s">
        <v>3138</v>
      </c>
      <c r="D1037" s="786" t="s">
        <v>2590</v>
      </c>
    </row>
    <row r="1038" spans="1:4">
      <c r="A1038" s="745"/>
      <c r="B1038" s="745" t="str">
        <f>B$38</f>
        <v>S1</v>
      </c>
      <c r="C1038" s="749" t="s">
        <v>3138</v>
      </c>
      <c r="D1038" s="786" t="s">
        <v>2590</v>
      </c>
    </row>
    <row r="1039" spans="1:4">
      <c r="A1039" s="745"/>
      <c r="B1039" s="745" t="str">
        <f>B$39</f>
        <v>S2</v>
      </c>
      <c r="C1039" s="749" t="s">
        <v>3138</v>
      </c>
      <c r="D1039" s="786" t="s">
        <v>2590</v>
      </c>
    </row>
    <row r="1040" spans="1:4">
      <c r="A1040" s="745"/>
      <c r="B1040" s="745" t="str">
        <f>B$40</f>
        <v>S3</v>
      </c>
      <c r="C1040" s="749"/>
      <c r="D1040" s="773"/>
    </row>
    <row r="1041" spans="1:4">
      <c r="A1041" s="745"/>
      <c r="B1041" s="745" t="str">
        <f>B$41</f>
        <v>S4</v>
      </c>
      <c r="C1041" s="749"/>
      <c r="D1041" s="773"/>
    </row>
    <row r="1042" spans="1:4">
      <c r="A1042" s="703"/>
      <c r="B1042" s="703"/>
      <c r="C1042" s="703"/>
      <c r="D1042" s="764"/>
    </row>
    <row r="1043" spans="1:4" ht="42">
      <c r="A1043" s="757" t="s">
        <v>3141</v>
      </c>
      <c r="B1043" s="757"/>
      <c r="C1043" s="757" t="s">
        <v>3142</v>
      </c>
      <c r="D1043" s="776"/>
    </row>
    <row r="1044" spans="1:4">
      <c r="A1044" s="745"/>
      <c r="B1044" s="745" t="str">
        <f>B$37</f>
        <v>RA</v>
      </c>
      <c r="C1044" s="749" t="s">
        <v>3138</v>
      </c>
      <c r="D1044" s="786" t="s">
        <v>2590</v>
      </c>
    </row>
    <row r="1045" spans="1:4" ht="28">
      <c r="A1045" s="745"/>
      <c r="B1045" s="745" t="str">
        <f>B$38</f>
        <v>S1</v>
      </c>
      <c r="C1045" s="749" t="s">
        <v>3143</v>
      </c>
      <c r="D1045" s="786" t="s">
        <v>2590</v>
      </c>
    </row>
    <row r="1046" spans="1:4" ht="28">
      <c r="A1046" s="745"/>
      <c r="B1046" s="745" t="str">
        <f>B$39</f>
        <v>S2</v>
      </c>
      <c r="C1046" s="749" t="s">
        <v>3143</v>
      </c>
      <c r="D1046" s="786" t="s">
        <v>2590</v>
      </c>
    </row>
    <row r="1047" spans="1:4">
      <c r="A1047" s="745"/>
      <c r="B1047" s="745" t="str">
        <f>B$40</f>
        <v>S3</v>
      </c>
      <c r="C1047" s="749"/>
      <c r="D1047" s="773"/>
    </row>
    <row r="1048" spans="1:4">
      <c r="A1048" s="745"/>
      <c r="B1048" s="745" t="str">
        <f>B$41</f>
        <v>S4</v>
      </c>
      <c r="C1048" s="749"/>
      <c r="D1048" s="773"/>
    </row>
    <row r="1049" spans="1:4">
      <c r="A1049" s="703"/>
      <c r="B1049" s="703"/>
      <c r="C1049" s="703"/>
      <c r="D1049" s="764"/>
    </row>
    <row r="1050" spans="1:4" ht="56">
      <c r="A1050" s="767">
        <v>6.3</v>
      </c>
      <c r="B1050" s="767"/>
      <c r="C1050" s="767" t="s">
        <v>3144</v>
      </c>
      <c r="D1050" s="768">
        <v>4</v>
      </c>
    </row>
    <row r="1051" spans="1:4" ht="112">
      <c r="A1051" s="757" t="s">
        <v>425</v>
      </c>
      <c r="B1051" s="757"/>
      <c r="C1051" s="757" t="s">
        <v>3145</v>
      </c>
      <c r="D1051" s="776"/>
    </row>
    <row r="1052" spans="1:4" ht="140">
      <c r="A1052" s="745"/>
      <c r="B1052" s="745" t="str">
        <f>B$37</f>
        <v>RA</v>
      </c>
      <c r="C1052" s="749" t="s">
        <v>3146</v>
      </c>
      <c r="D1052" s="786" t="s">
        <v>2590</v>
      </c>
    </row>
    <row r="1053" spans="1:4" ht="28">
      <c r="A1053" s="745"/>
      <c r="B1053" s="745" t="str">
        <f>B$38</f>
        <v>S1</v>
      </c>
      <c r="C1053" s="49" t="s">
        <v>3147</v>
      </c>
      <c r="D1053" s="786" t="s">
        <v>2590</v>
      </c>
    </row>
    <row r="1054" spans="1:4" ht="28">
      <c r="A1054" s="745"/>
      <c r="B1054" s="745" t="str">
        <f>B$39</f>
        <v>S2</v>
      </c>
      <c r="C1054" s="749" t="s">
        <v>3148</v>
      </c>
      <c r="D1054" s="786" t="s">
        <v>2590</v>
      </c>
    </row>
    <row r="1055" spans="1:4">
      <c r="A1055" s="745"/>
      <c r="B1055" s="745" t="str">
        <f>B$40</f>
        <v>S3</v>
      </c>
      <c r="C1055" s="749"/>
      <c r="D1055" s="773"/>
    </row>
    <row r="1056" spans="1:4">
      <c r="A1056" s="745"/>
      <c r="B1056" s="745" t="str">
        <f>B$41</f>
        <v>S4</v>
      </c>
      <c r="C1056" s="749"/>
      <c r="D1056" s="773"/>
    </row>
    <row r="1057" spans="1:4">
      <c r="A1057" s="703"/>
      <c r="B1057" s="703"/>
      <c r="C1057" s="703"/>
      <c r="D1057" s="764"/>
    </row>
    <row r="1058" spans="1:4">
      <c r="A1058" s="757" t="s">
        <v>3149</v>
      </c>
      <c r="B1058" s="757"/>
      <c r="C1058" s="757" t="s">
        <v>3150</v>
      </c>
      <c r="D1058" s="776"/>
    </row>
    <row r="1059" spans="1:4" ht="126">
      <c r="A1059" s="745"/>
      <c r="B1059" s="745" t="str">
        <f>B$37</f>
        <v>RA</v>
      </c>
      <c r="C1059" s="749" t="s">
        <v>3151</v>
      </c>
      <c r="D1059" s="786" t="s">
        <v>2590</v>
      </c>
    </row>
    <row r="1060" spans="1:4" ht="28">
      <c r="A1060" s="745"/>
      <c r="B1060" s="745" t="str">
        <f>B$38</f>
        <v>S1</v>
      </c>
      <c r="C1060" s="49" t="s">
        <v>3152</v>
      </c>
      <c r="D1060" s="786" t="s">
        <v>2590</v>
      </c>
    </row>
    <row r="1061" spans="1:4" ht="28">
      <c r="A1061" s="745"/>
      <c r="B1061" s="745" t="str">
        <f>B$39</f>
        <v>S2</v>
      </c>
      <c r="C1061" s="749" t="s">
        <v>3153</v>
      </c>
      <c r="D1061" s="786" t="s">
        <v>2590</v>
      </c>
    </row>
    <row r="1062" spans="1:4">
      <c r="A1062" s="745"/>
      <c r="B1062" s="745" t="str">
        <f>B$40</f>
        <v>S3</v>
      </c>
      <c r="C1062" s="749"/>
      <c r="D1062" s="773"/>
    </row>
    <row r="1063" spans="1:4">
      <c r="A1063" s="745"/>
      <c r="B1063" s="745" t="str">
        <f>B$41</f>
        <v>S4</v>
      </c>
      <c r="C1063" s="749"/>
      <c r="D1063" s="773"/>
    </row>
    <row r="1064" spans="1:4">
      <c r="A1064" s="703"/>
      <c r="B1064" s="703"/>
      <c r="C1064" s="703"/>
      <c r="D1064" s="764"/>
    </row>
    <row r="1065" spans="1:4" ht="42">
      <c r="A1065" s="757" t="s">
        <v>3154</v>
      </c>
      <c r="B1065" s="757"/>
      <c r="C1065" s="757" t="s">
        <v>3155</v>
      </c>
      <c r="D1065" s="776"/>
    </row>
    <row r="1066" spans="1:4" ht="70">
      <c r="A1066" s="745"/>
      <c r="B1066" s="745" t="str">
        <f>B$37</f>
        <v>RA</v>
      </c>
      <c r="C1066" s="749" t="s">
        <v>3156</v>
      </c>
      <c r="D1066" s="786" t="s">
        <v>2590</v>
      </c>
    </row>
    <row r="1067" spans="1:4" ht="56">
      <c r="A1067" s="745"/>
      <c r="B1067" s="745" t="str">
        <f>B$38</f>
        <v>S1</v>
      </c>
      <c r="C1067" s="49" t="s">
        <v>3157</v>
      </c>
      <c r="D1067" s="786" t="s">
        <v>2590</v>
      </c>
    </row>
    <row r="1068" spans="1:4" ht="28">
      <c r="A1068" s="745"/>
      <c r="B1068" s="745" t="str">
        <f>B$39</f>
        <v>S2</v>
      </c>
      <c r="C1068" s="749" t="s">
        <v>3158</v>
      </c>
      <c r="D1068" s="786" t="s">
        <v>2590</v>
      </c>
    </row>
    <row r="1069" spans="1:4">
      <c r="A1069" s="745"/>
      <c r="B1069" s="745" t="str">
        <f>B$40</f>
        <v>S3</v>
      </c>
      <c r="C1069" s="749"/>
      <c r="D1069" s="773"/>
    </row>
    <row r="1070" spans="1:4">
      <c r="A1070" s="745"/>
      <c r="B1070" s="745" t="str">
        <f>B$41</f>
        <v>S4</v>
      </c>
      <c r="C1070" s="749"/>
      <c r="D1070" s="773"/>
    </row>
    <row r="1071" spans="1:4">
      <c r="A1071" s="703"/>
      <c r="B1071" s="703"/>
      <c r="C1071" s="703"/>
      <c r="D1071" s="764"/>
    </row>
    <row r="1072" spans="1:4" ht="28">
      <c r="A1072" s="757" t="s">
        <v>2193</v>
      </c>
      <c r="B1072" s="757"/>
      <c r="C1072" s="757" t="s">
        <v>3159</v>
      </c>
      <c r="D1072" s="776"/>
    </row>
    <row r="1073" spans="1:4" ht="56">
      <c r="A1073" s="745"/>
      <c r="B1073" s="745" t="str">
        <f>B$37</f>
        <v>RA</v>
      </c>
      <c r="C1073" s="749" t="s">
        <v>3160</v>
      </c>
      <c r="D1073" s="786" t="s">
        <v>2590</v>
      </c>
    </row>
    <row r="1074" spans="1:4" ht="42">
      <c r="A1074" s="745"/>
      <c r="B1074" s="745" t="str">
        <f>B$38</f>
        <v>S1</v>
      </c>
      <c r="C1074" s="49" t="s">
        <v>3161</v>
      </c>
      <c r="D1074" s="786" t="s">
        <v>2590</v>
      </c>
    </row>
    <row r="1075" spans="1:4" ht="42">
      <c r="A1075" s="745"/>
      <c r="B1075" s="745" t="str">
        <f>B$39</f>
        <v>S2</v>
      </c>
      <c r="C1075" s="749" t="s">
        <v>3162</v>
      </c>
      <c r="D1075" s="786" t="s">
        <v>2590</v>
      </c>
    </row>
    <row r="1076" spans="1:4">
      <c r="A1076" s="745"/>
      <c r="B1076" s="745" t="str">
        <f>B$40</f>
        <v>S3</v>
      </c>
      <c r="C1076" s="749"/>
      <c r="D1076" s="773"/>
    </row>
    <row r="1077" spans="1:4">
      <c r="A1077" s="745"/>
      <c r="B1077" s="745" t="str">
        <f>B$41</f>
        <v>S4</v>
      </c>
      <c r="C1077" s="749"/>
      <c r="D1077" s="773"/>
    </row>
    <row r="1078" spans="1:4">
      <c r="A1078" s="703"/>
      <c r="B1078" s="703"/>
      <c r="C1078" s="703"/>
      <c r="D1078" s="764"/>
    </row>
    <row r="1079" spans="1:4" ht="98">
      <c r="A1079" s="757" t="s">
        <v>3163</v>
      </c>
      <c r="B1079" s="757"/>
      <c r="C1079" s="757" t="s">
        <v>3164</v>
      </c>
      <c r="D1079" s="776"/>
    </row>
    <row r="1080" spans="1:4" ht="84">
      <c r="A1080" s="745"/>
      <c r="B1080" s="745" t="str">
        <f>B$37</f>
        <v>RA</v>
      </c>
      <c r="C1080" s="749" t="s">
        <v>3165</v>
      </c>
      <c r="D1080" s="786" t="s">
        <v>2590</v>
      </c>
    </row>
    <row r="1081" spans="1:4" ht="42">
      <c r="A1081" s="745"/>
      <c r="B1081" s="745" t="str">
        <f>B$38</f>
        <v>S1</v>
      </c>
      <c r="C1081" s="49" t="s">
        <v>3166</v>
      </c>
      <c r="D1081" s="786" t="s">
        <v>2590</v>
      </c>
    </row>
    <row r="1082" spans="1:4" ht="28">
      <c r="A1082" s="745"/>
      <c r="B1082" s="745" t="str">
        <f>B$39</f>
        <v>S2</v>
      </c>
      <c r="C1082" s="749" t="s">
        <v>3167</v>
      </c>
      <c r="D1082" s="786" t="s">
        <v>2590</v>
      </c>
    </row>
    <row r="1083" spans="1:4">
      <c r="A1083" s="745"/>
      <c r="B1083" s="745" t="str">
        <f>B$40</f>
        <v>S3</v>
      </c>
      <c r="C1083" s="749"/>
      <c r="D1083" s="773"/>
    </row>
    <row r="1084" spans="1:4">
      <c r="A1084" s="745"/>
      <c r="B1084" s="745" t="str">
        <f>B$41</f>
        <v>S4</v>
      </c>
      <c r="C1084" s="749"/>
      <c r="D1084" s="773"/>
    </row>
    <row r="1085" spans="1:4">
      <c r="A1085" s="703"/>
      <c r="B1085" s="703"/>
      <c r="C1085" s="703"/>
      <c r="D1085" s="764"/>
    </row>
    <row r="1086" spans="1:4" ht="140">
      <c r="A1086" s="745" t="s">
        <v>3168</v>
      </c>
      <c r="B1086" s="745"/>
      <c r="C1086" s="745" t="s">
        <v>3169</v>
      </c>
      <c r="D1086" s="774"/>
    </row>
    <row r="1087" spans="1:4" ht="112">
      <c r="A1087" s="757"/>
      <c r="B1087" s="757"/>
      <c r="C1087" s="757" t="s">
        <v>3170</v>
      </c>
      <c r="D1087" s="776"/>
    </row>
    <row r="1088" spans="1:4" ht="70">
      <c r="A1088" s="745"/>
      <c r="B1088" s="745" t="str">
        <f>B$37</f>
        <v>RA</v>
      </c>
      <c r="C1088" s="749" t="s">
        <v>3171</v>
      </c>
      <c r="D1088" s="786" t="s">
        <v>2590</v>
      </c>
    </row>
    <row r="1089" spans="1:4" ht="28">
      <c r="A1089" s="745"/>
      <c r="B1089" s="745" t="str">
        <f>B$38</f>
        <v>S1</v>
      </c>
      <c r="C1089" s="49" t="s">
        <v>3172</v>
      </c>
      <c r="D1089" s="786" t="s">
        <v>2590</v>
      </c>
    </row>
    <row r="1090" spans="1:4">
      <c r="A1090" s="745"/>
      <c r="B1090" s="745" t="str">
        <f>B$39</f>
        <v>S2</v>
      </c>
      <c r="C1090" s="749" t="s">
        <v>3173</v>
      </c>
      <c r="D1090" s="786" t="s">
        <v>2590</v>
      </c>
    </row>
    <row r="1091" spans="1:4">
      <c r="A1091" s="745"/>
      <c r="B1091" s="745" t="str">
        <f>B$40</f>
        <v>S3</v>
      </c>
      <c r="C1091" s="749"/>
      <c r="D1091" s="773"/>
    </row>
    <row r="1092" spans="1:4">
      <c r="A1092" s="745"/>
      <c r="B1092" s="745" t="str">
        <f>B$41</f>
        <v>S4</v>
      </c>
      <c r="C1092" s="749"/>
      <c r="D1092" s="773"/>
    </row>
    <row r="1093" spans="1:4">
      <c r="A1093" s="703"/>
      <c r="B1093" s="703"/>
      <c r="C1093" s="703"/>
      <c r="D1093" s="764"/>
    </row>
    <row r="1094" spans="1:4" ht="42">
      <c r="A1094" s="757" t="s">
        <v>3174</v>
      </c>
      <c r="B1094" s="757"/>
      <c r="C1094" s="757" t="s">
        <v>3175</v>
      </c>
      <c r="D1094" s="776"/>
    </row>
    <row r="1095" spans="1:4" ht="56">
      <c r="A1095" s="745"/>
      <c r="B1095" s="745" t="str">
        <f>B$37</f>
        <v>RA</v>
      </c>
      <c r="C1095" s="749" t="s">
        <v>3176</v>
      </c>
      <c r="D1095" s="786" t="s">
        <v>2590</v>
      </c>
    </row>
    <row r="1096" spans="1:4" ht="28">
      <c r="A1096" s="745"/>
      <c r="B1096" s="745" t="str">
        <f>B$38</f>
        <v>S1</v>
      </c>
      <c r="C1096" s="49" t="s">
        <v>3177</v>
      </c>
      <c r="D1096" s="786" t="s">
        <v>2590</v>
      </c>
    </row>
    <row r="1097" spans="1:4" ht="56">
      <c r="A1097" s="745"/>
      <c r="B1097" s="745" t="str">
        <f>B$39</f>
        <v>S2</v>
      </c>
      <c r="C1097" s="749" t="s">
        <v>3178</v>
      </c>
      <c r="D1097" s="786" t="s">
        <v>2590</v>
      </c>
    </row>
    <row r="1098" spans="1:4">
      <c r="A1098" s="745"/>
      <c r="B1098" s="745" t="str">
        <f>B$40</f>
        <v>S3</v>
      </c>
      <c r="C1098" s="749"/>
      <c r="D1098" s="773"/>
    </row>
    <row r="1099" spans="1:4">
      <c r="A1099" s="745"/>
      <c r="B1099" s="745" t="str">
        <f>B$41</f>
        <v>S4</v>
      </c>
      <c r="C1099" s="749"/>
      <c r="D1099" s="773"/>
    </row>
    <row r="1100" spans="1:4">
      <c r="A1100" s="703"/>
      <c r="B1100" s="703"/>
      <c r="C1100" s="703"/>
      <c r="D1100" s="764"/>
    </row>
    <row r="1101" spans="1:4">
      <c r="A1101" s="757" t="s">
        <v>3179</v>
      </c>
      <c r="B1101" s="757"/>
      <c r="C1101" s="757" t="s">
        <v>3180</v>
      </c>
      <c r="D1101" s="776"/>
    </row>
    <row r="1102" spans="1:4" ht="56">
      <c r="A1102" s="745"/>
      <c r="B1102" s="745" t="str">
        <f>B$37</f>
        <v>RA</v>
      </c>
      <c r="C1102" s="749" t="s">
        <v>3181</v>
      </c>
      <c r="D1102" s="786" t="s">
        <v>2590</v>
      </c>
    </row>
    <row r="1103" spans="1:4" ht="28">
      <c r="A1103" s="745"/>
      <c r="B1103" s="745" t="str">
        <f>B$38</f>
        <v>S1</v>
      </c>
      <c r="C1103" s="49" t="s">
        <v>3182</v>
      </c>
      <c r="D1103" s="786" t="s">
        <v>2590</v>
      </c>
    </row>
    <row r="1104" spans="1:4" ht="28">
      <c r="A1104" s="745"/>
      <c r="B1104" s="745" t="str">
        <f>B$39</f>
        <v>S2</v>
      </c>
      <c r="C1104" s="749" t="s">
        <v>3183</v>
      </c>
      <c r="D1104" s="786" t="s">
        <v>2590</v>
      </c>
    </row>
    <row r="1105" spans="1:4">
      <c r="A1105" s="745"/>
      <c r="B1105" s="745" t="str">
        <f>B$40</f>
        <v>S3</v>
      </c>
      <c r="C1105" s="749"/>
      <c r="D1105" s="773"/>
    </row>
    <row r="1106" spans="1:4">
      <c r="A1106" s="745"/>
      <c r="B1106" s="745" t="str">
        <f>B$41</f>
        <v>S4</v>
      </c>
      <c r="C1106" s="749"/>
      <c r="D1106" s="773"/>
    </row>
    <row r="1107" spans="1:4">
      <c r="A1107" s="703"/>
      <c r="B1107" s="703"/>
      <c r="C1107" s="703"/>
      <c r="D1107" s="764"/>
    </row>
    <row r="1108" spans="1:4">
      <c r="A1108" s="757" t="s">
        <v>3184</v>
      </c>
      <c r="B1108" s="757"/>
      <c r="C1108" s="757" t="s">
        <v>3185</v>
      </c>
      <c r="D1108" s="776"/>
    </row>
    <row r="1109" spans="1:4" ht="70">
      <c r="A1109" s="745"/>
      <c r="B1109" s="745" t="str">
        <f>B$37</f>
        <v>RA</v>
      </c>
      <c r="C1109" s="749" t="s">
        <v>3186</v>
      </c>
      <c r="D1109" s="786" t="s">
        <v>2590</v>
      </c>
    </row>
    <row r="1110" spans="1:4" ht="28">
      <c r="A1110" s="745"/>
      <c r="B1110" s="745" t="str">
        <f>B$38</f>
        <v>S1</v>
      </c>
      <c r="C1110" s="49" t="s">
        <v>3187</v>
      </c>
      <c r="D1110" s="786" t="s">
        <v>2590</v>
      </c>
    </row>
    <row r="1111" spans="1:4">
      <c r="A1111" s="745"/>
      <c r="B1111" s="745" t="str">
        <f>B$39</f>
        <v>S2</v>
      </c>
      <c r="C1111" s="749" t="s">
        <v>3188</v>
      </c>
      <c r="D1111" s="786" t="s">
        <v>2590</v>
      </c>
    </row>
    <row r="1112" spans="1:4">
      <c r="A1112" s="745"/>
      <c r="B1112" s="745" t="str">
        <f>B$40</f>
        <v>S3</v>
      </c>
      <c r="C1112" s="749"/>
      <c r="D1112" s="773"/>
    </row>
    <row r="1113" spans="1:4">
      <c r="A1113" s="745"/>
      <c r="B1113" s="745" t="str">
        <f>B$41</f>
        <v>S4</v>
      </c>
      <c r="C1113" s="749"/>
      <c r="D1113" s="773"/>
    </row>
    <row r="1114" spans="1:4">
      <c r="A1114" s="703"/>
      <c r="B1114" s="703"/>
      <c r="C1114" s="703"/>
      <c r="D1114" s="764"/>
    </row>
    <row r="1115" spans="1:4" ht="28">
      <c r="A1115" s="757" t="s">
        <v>3189</v>
      </c>
      <c r="B1115" s="757"/>
      <c r="C1115" s="757" t="s">
        <v>3190</v>
      </c>
      <c r="D1115" s="776"/>
    </row>
    <row r="1116" spans="1:4" ht="28">
      <c r="A1116" s="745"/>
      <c r="B1116" s="745" t="str">
        <f>B$37</f>
        <v>RA</v>
      </c>
      <c r="C1116" s="749" t="s">
        <v>3191</v>
      </c>
      <c r="D1116" s="786" t="s">
        <v>2590</v>
      </c>
    </row>
    <row r="1117" spans="1:4">
      <c r="A1117" s="745"/>
      <c r="B1117" s="745" t="str">
        <f>B$38</f>
        <v>S1</v>
      </c>
      <c r="C1117" s="49" t="s">
        <v>3192</v>
      </c>
      <c r="D1117" s="786" t="s">
        <v>2590</v>
      </c>
    </row>
    <row r="1118" spans="1:4">
      <c r="A1118" s="745"/>
      <c r="B1118" s="745" t="str">
        <f>B$39</f>
        <v>S2</v>
      </c>
      <c r="C1118" s="749" t="s">
        <v>3193</v>
      </c>
      <c r="D1118" s="786" t="s">
        <v>2590</v>
      </c>
    </row>
    <row r="1119" spans="1:4">
      <c r="A1119" s="745"/>
      <c r="B1119" s="745" t="str">
        <f>B$40</f>
        <v>S3</v>
      </c>
      <c r="C1119" s="749"/>
      <c r="D1119" s="773"/>
    </row>
    <row r="1120" spans="1:4">
      <c r="A1120" s="745"/>
      <c r="B1120" s="745" t="str">
        <f>B$41</f>
        <v>S4</v>
      </c>
      <c r="C1120" s="749"/>
      <c r="D1120" s="773"/>
    </row>
    <row r="1121" spans="1:4">
      <c r="A1121" s="703"/>
      <c r="B1121" s="703"/>
      <c r="C1121" s="703"/>
      <c r="D1121" s="764"/>
    </row>
    <row r="1122" spans="1:4" ht="28">
      <c r="A1122" s="757" t="s">
        <v>3194</v>
      </c>
      <c r="B1122" s="757"/>
      <c r="C1122" s="789" t="s">
        <v>3195</v>
      </c>
      <c r="D1122" s="776"/>
    </row>
    <row r="1123" spans="1:4">
      <c r="A1123" s="745"/>
      <c r="B1123" s="745" t="str">
        <f>B$37</f>
        <v>RA</v>
      </c>
      <c r="C1123" s="803" t="s">
        <v>3196</v>
      </c>
      <c r="D1123" s="786" t="s">
        <v>2590</v>
      </c>
    </row>
    <row r="1124" spans="1:4">
      <c r="A1124" s="745"/>
      <c r="B1124" s="745" t="str">
        <f>B$38</f>
        <v>S1</v>
      </c>
      <c r="C1124" s="806" t="s">
        <v>3197</v>
      </c>
      <c r="D1124" s="786" t="s">
        <v>2590</v>
      </c>
    </row>
    <row r="1125" spans="1:4">
      <c r="A1125" s="745"/>
      <c r="B1125" s="745" t="str">
        <f>B$39</f>
        <v>S2</v>
      </c>
      <c r="C1125" s="803" t="s">
        <v>3198</v>
      </c>
      <c r="D1125" s="786" t="s">
        <v>2590</v>
      </c>
    </row>
    <row r="1126" spans="1:4">
      <c r="A1126" s="745"/>
      <c r="B1126" s="745" t="str">
        <f>B$40</f>
        <v>S3</v>
      </c>
      <c r="C1126" s="803"/>
      <c r="D1126" s="773"/>
    </row>
    <row r="1127" spans="1:4">
      <c r="A1127" s="745"/>
      <c r="B1127" s="745" t="str">
        <f>B$41</f>
        <v>S4</v>
      </c>
      <c r="C1127" s="803"/>
      <c r="D1127" s="773"/>
    </row>
    <row r="1128" spans="1:4">
      <c r="A1128" s="703"/>
      <c r="B1128" s="703"/>
      <c r="C1128" s="703"/>
      <c r="D1128" s="764"/>
    </row>
    <row r="1129" spans="1:4">
      <c r="A1129" s="757" t="s">
        <v>3199</v>
      </c>
      <c r="B1129" s="757"/>
      <c r="C1129" s="757" t="s">
        <v>3200</v>
      </c>
      <c r="D1129" s="776"/>
    </row>
    <row r="1130" spans="1:4" ht="42">
      <c r="A1130" s="745"/>
      <c r="B1130" s="745" t="str">
        <f>B$37</f>
        <v>RA</v>
      </c>
      <c r="C1130" s="749" t="s">
        <v>3201</v>
      </c>
      <c r="D1130" s="786" t="s">
        <v>2590</v>
      </c>
    </row>
    <row r="1131" spans="1:4" ht="42">
      <c r="A1131" s="745"/>
      <c r="B1131" s="745" t="str">
        <f>B$38</f>
        <v>S1</v>
      </c>
      <c r="C1131" s="49" t="s">
        <v>3202</v>
      </c>
      <c r="D1131" s="786" t="s">
        <v>2590</v>
      </c>
    </row>
    <row r="1132" spans="1:4" ht="28">
      <c r="A1132" s="745"/>
      <c r="B1132" s="745" t="str">
        <f>B$39</f>
        <v>S2</v>
      </c>
      <c r="C1132" s="749" t="s">
        <v>3203</v>
      </c>
      <c r="D1132" s="786" t="s">
        <v>2590</v>
      </c>
    </row>
    <row r="1133" spans="1:4">
      <c r="A1133" s="745"/>
      <c r="B1133" s="745" t="str">
        <f>B$40</f>
        <v>S3</v>
      </c>
      <c r="C1133" s="749"/>
      <c r="D1133" s="773"/>
    </row>
    <row r="1134" spans="1:4">
      <c r="A1134" s="745"/>
      <c r="B1134" s="745" t="str">
        <f>B$41</f>
        <v>S4</v>
      </c>
      <c r="C1134" s="749"/>
      <c r="D1134" s="773"/>
    </row>
    <row r="1135" spans="1:4">
      <c r="A1135" s="703"/>
      <c r="B1135" s="703"/>
      <c r="C1135" s="703"/>
      <c r="D1135" s="764"/>
    </row>
    <row r="1136" spans="1:4" ht="154">
      <c r="A1136" s="757" t="s">
        <v>3204</v>
      </c>
      <c r="B1136" s="757"/>
      <c r="C1136" s="757" t="s">
        <v>3205</v>
      </c>
      <c r="D1136" s="776"/>
    </row>
    <row r="1137" spans="1:4" ht="70">
      <c r="A1137" s="745"/>
      <c r="B1137" s="745" t="str">
        <f>B$37</f>
        <v>RA</v>
      </c>
      <c r="C1137" s="749" t="s">
        <v>3206</v>
      </c>
      <c r="D1137" s="786" t="s">
        <v>2590</v>
      </c>
    </row>
    <row r="1138" spans="1:4" ht="28">
      <c r="A1138" s="745"/>
      <c r="B1138" s="745" t="str">
        <f>B$38</f>
        <v>S1</v>
      </c>
      <c r="C1138" s="49" t="s">
        <v>3207</v>
      </c>
      <c r="D1138" s="786" t="s">
        <v>2590</v>
      </c>
    </row>
    <row r="1139" spans="1:4" ht="42">
      <c r="A1139" s="745"/>
      <c r="B1139" s="745" t="str">
        <f>B$39</f>
        <v>S2</v>
      </c>
      <c r="C1139" s="749" t="s">
        <v>3208</v>
      </c>
      <c r="D1139" s="786" t="s">
        <v>2590</v>
      </c>
    </row>
    <row r="1140" spans="1:4">
      <c r="A1140" s="745"/>
      <c r="B1140" s="745" t="str">
        <f>B$40</f>
        <v>S3</v>
      </c>
      <c r="C1140" s="749"/>
      <c r="D1140" s="773"/>
    </row>
    <row r="1141" spans="1:4">
      <c r="A1141" s="745"/>
      <c r="B1141" s="745" t="str">
        <f>B$41</f>
        <v>S4</v>
      </c>
      <c r="C1141" s="749"/>
      <c r="D1141" s="773"/>
    </row>
    <row r="1142" spans="1:4">
      <c r="A1142" s="703"/>
      <c r="B1142" s="703"/>
      <c r="C1142" s="703"/>
      <c r="D1142" s="764"/>
    </row>
    <row r="1143" spans="1:4" ht="28">
      <c r="A1143" s="757" t="s">
        <v>3209</v>
      </c>
      <c r="B1143" s="757"/>
      <c r="C1143" s="757" t="s">
        <v>3210</v>
      </c>
      <c r="D1143" s="776"/>
    </row>
    <row r="1144" spans="1:4" ht="28">
      <c r="A1144" s="745"/>
      <c r="B1144" s="745" t="str">
        <f>B$37</f>
        <v>RA</v>
      </c>
      <c r="C1144" s="749" t="s">
        <v>3211</v>
      </c>
      <c r="D1144" s="786" t="s">
        <v>2590</v>
      </c>
    </row>
    <row r="1145" spans="1:4" ht="56">
      <c r="A1145" s="745"/>
      <c r="B1145" s="745" t="str">
        <f>B$38</f>
        <v>S1</v>
      </c>
      <c r="C1145" s="49" t="s">
        <v>3212</v>
      </c>
      <c r="D1145" s="786" t="s">
        <v>2590</v>
      </c>
    </row>
    <row r="1146" spans="1:4" ht="28">
      <c r="A1146" s="745"/>
      <c r="B1146" s="745" t="str">
        <f>B$39</f>
        <v>S2</v>
      </c>
      <c r="C1146" s="749" t="s">
        <v>3213</v>
      </c>
      <c r="D1146" s="786" t="s">
        <v>2590</v>
      </c>
    </row>
    <row r="1147" spans="1:4">
      <c r="A1147" s="745"/>
      <c r="B1147" s="745" t="str">
        <f>B$40</f>
        <v>S3</v>
      </c>
      <c r="C1147" s="749"/>
      <c r="D1147" s="773"/>
    </row>
    <row r="1148" spans="1:4">
      <c r="A1148" s="745"/>
      <c r="B1148" s="745" t="str">
        <f>B$41</f>
        <v>S4</v>
      </c>
      <c r="C1148" s="749"/>
      <c r="D1148" s="773"/>
    </row>
    <row r="1149" spans="1:4">
      <c r="A1149" s="703"/>
      <c r="B1149" s="703"/>
      <c r="C1149" s="703"/>
      <c r="D1149" s="764"/>
    </row>
    <row r="1150" spans="1:4" ht="28">
      <c r="A1150" s="757" t="s">
        <v>3214</v>
      </c>
      <c r="B1150" s="757"/>
      <c r="C1150" s="757" t="s">
        <v>3215</v>
      </c>
      <c r="D1150" s="776"/>
    </row>
    <row r="1151" spans="1:4">
      <c r="A1151" s="745"/>
      <c r="B1151" s="745" t="str">
        <f>B$37</f>
        <v>RA</v>
      </c>
      <c r="C1151" s="749" t="s">
        <v>3216</v>
      </c>
      <c r="D1151" s="786" t="s">
        <v>2590</v>
      </c>
    </row>
    <row r="1152" spans="1:4" ht="28">
      <c r="A1152" s="745"/>
      <c r="B1152" s="745" t="str">
        <f>B$38</f>
        <v>S1</v>
      </c>
      <c r="C1152" s="749" t="s">
        <v>3217</v>
      </c>
      <c r="D1152" s="786" t="s">
        <v>2590</v>
      </c>
    </row>
    <row r="1153" spans="1:4" ht="15">
      <c r="A1153" s="745"/>
      <c r="B1153" s="745" t="str">
        <f>B$39</f>
        <v>S2</v>
      </c>
      <c r="C1153" s="663" t="s">
        <v>3218</v>
      </c>
      <c r="D1153" s="786" t="s">
        <v>2590</v>
      </c>
    </row>
    <row r="1154" spans="1:4">
      <c r="A1154" s="745"/>
      <c r="B1154" s="745" t="str">
        <f>B$40</f>
        <v>S3</v>
      </c>
      <c r="C1154" s="749"/>
      <c r="D1154" s="773"/>
    </row>
    <row r="1155" spans="1:4">
      <c r="A1155" s="745"/>
      <c r="B1155" s="745" t="str">
        <f>B$41</f>
        <v>S4</v>
      </c>
      <c r="C1155" s="749"/>
      <c r="D1155" s="773"/>
    </row>
    <row r="1156" spans="1:4">
      <c r="A1156" s="703"/>
      <c r="B1156" s="703"/>
      <c r="C1156" s="703"/>
      <c r="D1156" s="764"/>
    </row>
    <row r="1157" spans="1:4" ht="28">
      <c r="A1157" s="757" t="s">
        <v>3219</v>
      </c>
      <c r="B1157" s="757"/>
      <c r="C1157" s="757" t="s">
        <v>3220</v>
      </c>
      <c r="D1157" s="776"/>
    </row>
    <row r="1158" spans="1:4" ht="28">
      <c r="A1158" s="745"/>
      <c r="B1158" s="745" t="str">
        <f>B$37</f>
        <v>RA</v>
      </c>
      <c r="C1158" s="749" t="s">
        <v>3221</v>
      </c>
      <c r="D1158" s="786" t="s">
        <v>2590</v>
      </c>
    </row>
    <row r="1159" spans="1:4" ht="28">
      <c r="A1159" s="745"/>
      <c r="B1159" s="745" t="str">
        <f>B$38</f>
        <v>S1</v>
      </c>
      <c r="C1159" s="49" t="s">
        <v>3222</v>
      </c>
      <c r="D1159" s="807" t="s">
        <v>2590</v>
      </c>
    </row>
    <row r="1160" spans="1:4">
      <c r="A1160" s="745"/>
      <c r="B1160" s="745" t="str">
        <f>B$39</f>
        <v>S2</v>
      </c>
      <c r="C1160" s="749" t="s">
        <v>3223</v>
      </c>
      <c r="D1160" s="786" t="s">
        <v>2590</v>
      </c>
    </row>
    <row r="1161" spans="1:4">
      <c r="A1161" s="745"/>
      <c r="B1161" s="745" t="str">
        <f>B$40</f>
        <v>S3</v>
      </c>
      <c r="C1161" s="749"/>
      <c r="D1161" s="773"/>
    </row>
    <row r="1162" spans="1:4">
      <c r="A1162" s="745"/>
      <c r="B1162" s="745" t="str">
        <f>B$41</f>
        <v>S4</v>
      </c>
      <c r="C1162" s="749"/>
      <c r="D1162" s="773"/>
    </row>
    <row r="1163" spans="1:4">
      <c r="A1163" s="703"/>
      <c r="B1163" s="703"/>
      <c r="C1163" s="703"/>
      <c r="D1163" s="764"/>
    </row>
    <row r="1164" spans="1:4">
      <c r="A1164" s="757" t="s">
        <v>3224</v>
      </c>
      <c r="B1164" s="757"/>
      <c r="C1164" s="757" t="s">
        <v>3225</v>
      </c>
      <c r="D1164" s="776"/>
    </row>
    <row r="1165" spans="1:4" ht="56">
      <c r="A1165" s="745"/>
      <c r="B1165" s="745" t="str">
        <f>B$37</f>
        <v>RA</v>
      </c>
      <c r="C1165" s="749" t="s">
        <v>3226</v>
      </c>
      <c r="D1165" s="786" t="s">
        <v>2590</v>
      </c>
    </row>
    <row r="1166" spans="1:4" ht="28">
      <c r="A1166" s="745"/>
      <c r="B1166" s="745" t="str">
        <f>B$38</f>
        <v>S1</v>
      </c>
      <c r="C1166" s="49" t="s">
        <v>3227</v>
      </c>
      <c r="D1166" s="786" t="s">
        <v>2590</v>
      </c>
    </row>
    <row r="1167" spans="1:4">
      <c r="A1167" s="745"/>
      <c r="B1167" s="745" t="str">
        <f>B$39</f>
        <v>S2</v>
      </c>
      <c r="C1167" s="749" t="s">
        <v>3228</v>
      </c>
      <c r="D1167" s="786" t="s">
        <v>2590</v>
      </c>
    </row>
    <row r="1168" spans="1:4">
      <c r="A1168" s="745"/>
      <c r="B1168" s="745" t="str">
        <f>B$40</f>
        <v>S3</v>
      </c>
      <c r="C1168" s="749"/>
      <c r="D1168" s="773"/>
    </row>
    <row r="1169" spans="1:4">
      <c r="A1169" s="745"/>
      <c r="B1169" s="745" t="str">
        <f>B$41</f>
        <v>S4</v>
      </c>
      <c r="C1169" s="749"/>
      <c r="D1169" s="773"/>
    </row>
    <row r="1170" spans="1:4">
      <c r="A1170" s="703"/>
      <c r="B1170" s="703"/>
      <c r="C1170" s="703"/>
      <c r="D1170" s="764"/>
    </row>
    <row r="1171" spans="1:4" ht="56">
      <c r="A1171" s="757" t="s">
        <v>3229</v>
      </c>
      <c r="B1171" s="757"/>
      <c r="C1171" s="757" t="s">
        <v>3230</v>
      </c>
      <c r="D1171" s="776"/>
    </row>
    <row r="1172" spans="1:4" ht="42">
      <c r="A1172" s="745"/>
      <c r="B1172" s="745" t="str">
        <f>B$37</f>
        <v>RA</v>
      </c>
      <c r="C1172" s="749" t="s">
        <v>3231</v>
      </c>
      <c r="D1172" s="786" t="s">
        <v>2590</v>
      </c>
    </row>
    <row r="1173" spans="1:4">
      <c r="A1173" s="745"/>
      <c r="B1173" s="745" t="str">
        <f>B$38</f>
        <v>S1</v>
      </c>
      <c r="C1173" s="49" t="s">
        <v>3232</v>
      </c>
      <c r="D1173" s="786" t="s">
        <v>2590</v>
      </c>
    </row>
    <row r="1174" spans="1:4">
      <c r="A1174" s="745"/>
      <c r="B1174" s="745" t="str">
        <f>B$39</f>
        <v>S2</v>
      </c>
      <c r="C1174" s="749" t="s">
        <v>3233</v>
      </c>
      <c r="D1174" s="786" t="s">
        <v>2590</v>
      </c>
    </row>
    <row r="1175" spans="1:4">
      <c r="A1175" s="745"/>
      <c r="B1175" s="745" t="str">
        <f>B$40</f>
        <v>S3</v>
      </c>
      <c r="C1175" s="745"/>
      <c r="D1175" s="774"/>
    </row>
    <row r="1176" spans="1:4">
      <c r="A1176" s="745"/>
      <c r="B1176" s="745" t="str">
        <f>B$41</f>
        <v>S4</v>
      </c>
      <c r="C1176" s="749"/>
      <c r="D1176" s="773"/>
    </row>
    <row r="1177" spans="1:4">
      <c r="A1177" s="703"/>
      <c r="B1177" s="703"/>
      <c r="C1177" s="703"/>
      <c r="D1177" s="764"/>
    </row>
    <row r="1178" spans="1:4" ht="28">
      <c r="A1178" s="767">
        <v>6.4</v>
      </c>
      <c r="B1178" s="767"/>
      <c r="C1178" s="767" t="s">
        <v>3234</v>
      </c>
      <c r="D1178" s="768">
        <v>4</v>
      </c>
    </row>
    <row r="1179" spans="1:4" ht="56">
      <c r="A1179" s="757" t="s">
        <v>427</v>
      </c>
      <c r="B1179" s="757"/>
      <c r="C1179" s="757" t="s">
        <v>3235</v>
      </c>
      <c r="D1179" s="776"/>
    </row>
    <row r="1180" spans="1:4" ht="28">
      <c r="A1180" s="745"/>
      <c r="B1180" s="745" t="str">
        <f>B$37</f>
        <v>RA</v>
      </c>
      <c r="C1180" s="749" t="s">
        <v>3236</v>
      </c>
      <c r="D1180" s="786" t="s">
        <v>2590</v>
      </c>
    </row>
    <row r="1181" spans="1:4">
      <c r="A1181" s="745"/>
      <c r="B1181" s="745" t="str">
        <f>B$38</f>
        <v>S1</v>
      </c>
      <c r="C1181" s="745"/>
      <c r="D1181" s="774"/>
    </row>
    <row r="1182" spans="1:4">
      <c r="A1182" s="745"/>
      <c r="B1182" s="745" t="str">
        <f>B$39</f>
        <v>S2</v>
      </c>
      <c r="C1182" s="749"/>
      <c r="D1182" s="773"/>
    </row>
    <row r="1183" spans="1:4">
      <c r="A1183" s="745"/>
      <c r="B1183" s="745" t="str">
        <f>B$40</f>
        <v>S3</v>
      </c>
      <c r="C1183" s="745"/>
      <c r="D1183" s="774"/>
    </row>
    <row r="1184" spans="1:4">
      <c r="A1184" s="745"/>
      <c r="B1184" s="745" t="str">
        <f>B$41</f>
        <v>S4</v>
      </c>
      <c r="C1184" s="749"/>
      <c r="D1184" s="774"/>
    </row>
    <row r="1185" spans="1:4">
      <c r="A1185" s="703"/>
      <c r="B1185" s="703"/>
      <c r="C1185" s="703"/>
      <c r="D1185" s="764"/>
    </row>
    <row r="1186" spans="1:4" ht="28">
      <c r="A1186" s="767" t="s">
        <v>3237</v>
      </c>
      <c r="B1186" s="767"/>
      <c r="C1186" s="767" t="s">
        <v>3238</v>
      </c>
      <c r="D1186" s="768">
        <v>4</v>
      </c>
    </row>
    <row r="1187" spans="1:4" ht="28">
      <c r="A1187" s="757" t="s">
        <v>3239</v>
      </c>
      <c r="B1187" s="757"/>
      <c r="C1187" s="757" t="s">
        <v>3240</v>
      </c>
      <c r="D1187" s="776"/>
    </row>
    <row r="1188" spans="1:4">
      <c r="A1188" s="745"/>
      <c r="B1188" s="745" t="str">
        <f>B$37</f>
        <v>RA</v>
      </c>
      <c r="C1188" s="749" t="s">
        <v>3241</v>
      </c>
      <c r="D1188" s="786" t="s">
        <v>2590</v>
      </c>
    </row>
    <row r="1189" spans="1:4">
      <c r="A1189" s="745"/>
      <c r="B1189" s="745" t="str">
        <f>B$38</f>
        <v>S1</v>
      </c>
      <c r="C1189" s="745"/>
      <c r="D1189" s="774"/>
    </row>
    <row r="1190" spans="1:4">
      <c r="A1190" s="745"/>
      <c r="B1190" s="745" t="str">
        <f>B$39</f>
        <v>S2</v>
      </c>
      <c r="C1190" s="749"/>
      <c r="D1190" s="773"/>
    </row>
    <row r="1191" spans="1:4">
      <c r="A1191" s="745"/>
      <c r="B1191" s="745" t="str">
        <f>B$40</f>
        <v>S3</v>
      </c>
      <c r="C1191" s="745"/>
      <c r="D1191" s="774"/>
    </row>
    <row r="1192" spans="1:4">
      <c r="A1192" s="745"/>
      <c r="B1192" s="745" t="str">
        <f>B$41</f>
        <v>S4</v>
      </c>
      <c r="C1192" s="749"/>
      <c r="D1192" s="774"/>
    </row>
    <row r="1193" spans="1:4">
      <c r="A1193" s="703"/>
      <c r="B1193" s="703"/>
      <c r="C1193" s="703"/>
      <c r="D1193" s="764"/>
    </row>
    <row r="1194" spans="1:4" ht="168">
      <c r="A1194" s="757" t="s">
        <v>3242</v>
      </c>
      <c r="B1194" s="757"/>
      <c r="C1194" s="757" t="s">
        <v>3243</v>
      </c>
      <c r="D1194" s="776"/>
    </row>
    <row r="1195" spans="1:4">
      <c r="A1195" s="745"/>
      <c r="B1195" s="745" t="str">
        <f>B$37</f>
        <v>RA</v>
      </c>
      <c r="C1195" s="749" t="s">
        <v>3244</v>
      </c>
      <c r="D1195" s="786" t="s">
        <v>2590</v>
      </c>
    </row>
    <row r="1196" spans="1:4">
      <c r="A1196" s="745"/>
      <c r="B1196" s="745" t="str">
        <f>B$38</f>
        <v>S1</v>
      </c>
      <c r="C1196" s="745"/>
      <c r="D1196" s="774"/>
    </row>
    <row r="1197" spans="1:4">
      <c r="A1197" s="745"/>
      <c r="B1197" s="745" t="str">
        <f>B$39</f>
        <v>S2</v>
      </c>
      <c r="C1197" s="749"/>
      <c r="D1197" s="773"/>
    </row>
    <row r="1198" spans="1:4">
      <c r="A1198" s="745"/>
      <c r="B1198" s="745" t="str">
        <f>B$40</f>
        <v>S3</v>
      </c>
      <c r="C1198" s="745"/>
      <c r="D1198" s="774"/>
    </row>
    <row r="1199" spans="1:4">
      <c r="A1199" s="745"/>
      <c r="B1199" s="745" t="str">
        <f>B$41</f>
        <v>S4</v>
      </c>
      <c r="C1199" s="749"/>
      <c r="D1199" s="774"/>
    </row>
    <row r="1200" spans="1:4">
      <c r="A1200" s="703"/>
      <c r="B1200" s="703"/>
      <c r="C1200" s="703"/>
      <c r="D1200" s="764"/>
    </row>
    <row r="1201" spans="1:4" ht="28">
      <c r="A1201" s="757" t="s">
        <v>3245</v>
      </c>
      <c r="B1201" s="757"/>
      <c r="C1201" s="757" t="s">
        <v>3246</v>
      </c>
      <c r="D1201" s="776"/>
    </row>
    <row r="1202" spans="1:4" ht="42">
      <c r="A1202" s="745"/>
      <c r="B1202" s="745" t="str">
        <f>B$37</f>
        <v>RA</v>
      </c>
      <c r="C1202" s="749" t="s">
        <v>3247</v>
      </c>
      <c r="D1202" s="786" t="s">
        <v>2590</v>
      </c>
    </row>
    <row r="1203" spans="1:4">
      <c r="A1203" s="745"/>
      <c r="B1203" s="745" t="str">
        <f>B$38</f>
        <v>S1</v>
      </c>
      <c r="C1203" s="745"/>
      <c r="D1203" s="774"/>
    </row>
    <row r="1204" spans="1:4">
      <c r="A1204" s="745"/>
      <c r="B1204" s="745" t="str">
        <f>B$39</f>
        <v>S2</v>
      </c>
      <c r="C1204" s="749"/>
      <c r="D1204" s="773"/>
    </row>
    <row r="1205" spans="1:4">
      <c r="A1205" s="745"/>
      <c r="B1205" s="745" t="str">
        <f>B$40</f>
        <v>S3</v>
      </c>
      <c r="C1205" s="745"/>
      <c r="D1205" s="774"/>
    </row>
    <row r="1206" spans="1:4">
      <c r="A1206" s="745"/>
      <c r="B1206" s="745" t="str">
        <f>B$41</f>
        <v>S4</v>
      </c>
      <c r="C1206" s="749"/>
      <c r="D1206" s="774"/>
    </row>
    <row r="1207" spans="1:4">
      <c r="A1207" s="703"/>
      <c r="B1207" s="703"/>
      <c r="C1207" s="703"/>
      <c r="D1207" s="764"/>
    </row>
    <row r="1208" spans="1:4">
      <c r="A1208" s="767" t="s">
        <v>3248</v>
      </c>
      <c r="B1208" s="767"/>
      <c r="C1208" s="767" t="s">
        <v>3249</v>
      </c>
      <c r="D1208" s="768">
        <v>4</v>
      </c>
    </row>
    <row r="1209" spans="1:4" ht="154">
      <c r="A1209" s="757" t="s">
        <v>3250</v>
      </c>
      <c r="B1209" s="757"/>
      <c r="C1209" s="757" t="s">
        <v>3251</v>
      </c>
      <c r="D1209" s="776"/>
    </row>
    <row r="1210" spans="1:4" ht="56">
      <c r="A1210" s="745"/>
      <c r="B1210" s="745" t="str">
        <f>B$37</f>
        <v>RA</v>
      </c>
      <c r="C1210" s="749" t="s">
        <v>3252</v>
      </c>
      <c r="D1210" s="786" t="s">
        <v>2590</v>
      </c>
    </row>
    <row r="1211" spans="1:4">
      <c r="A1211" s="745"/>
      <c r="B1211" s="745" t="str">
        <f>B$38</f>
        <v>S1</v>
      </c>
      <c r="C1211" s="745"/>
      <c r="D1211" s="774"/>
    </row>
    <row r="1212" spans="1:4">
      <c r="A1212" s="745"/>
      <c r="B1212" s="745" t="str">
        <f>B$39</f>
        <v>S2</v>
      </c>
      <c r="C1212" s="749"/>
      <c r="D1212" s="773"/>
    </row>
    <row r="1213" spans="1:4">
      <c r="A1213" s="745"/>
      <c r="B1213" s="745" t="str">
        <f>B$40</f>
        <v>S3</v>
      </c>
      <c r="C1213" s="745"/>
      <c r="D1213" s="774"/>
    </row>
    <row r="1214" spans="1:4">
      <c r="A1214" s="745"/>
      <c r="B1214" s="745" t="str">
        <f>B$41</f>
        <v>S4</v>
      </c>
      <c r="C1214" s="749"/>
      <c r="D1214" s="774"/>
    </row>
    <row r="1215" spans="1:4">
      <c r="A1215" s="703"/>
      <c r="B1215" s="703"/>
      <c r="C1215" s="703"/>
      <c r="D1215" s="764"/>
    </row>
    <row r="1216" spans="1:4" ht="28">
      <c r="A1216" s="757" t="s">
        <v>3253</v>
      </c>
      <c r="B1216" s="757"/>
      <c r="C1216" s="757" t="s">
        <v>3254</v>
      </c>
      <c r="D1216" s="776"/>
    </row>
    <row r="1217" spans="1:4">
      <c r="A1217" s="745"/>
      <c r="B1217" s="745" t="str">
        <f>B$37</f>
        <v>RA</v>
      </c>
      <c r="C1217" s="749" t="s">
        <v>3255</v>
      </c>
      <c r="D1217" s="786" t="s">
        <v>2590</v>
      </c>
    </row>
    <row r="1218" spans="1:4">
      <c r="A1218" s="745"/>
      <c r="B1218" s="745" t="str">
        <f>B$38</f>
        <v>S1</v>
      </c>
      <c r="C1218" s="745"/>
      <c r="D1218" s="774"/>
    </row>
    <row r="1219" spans="1:4">
      <c r="A1219" s="745"/>
      <c r="B1219" s="745" t="str">
        <f>B$39</f>
        <v>S2</v>
      </c>
      <c r="C1219" s="749"/>
      <c r="D1219" s="773"/>
    </row>
    <row r="1220" spans="1:4">
      <c r="A1220" s="745"/>
      <c r="B1220" s="745" t="str">
        <f>B$40</f>
        <v>S3</v>
      </c>
      <c r="C1220" s="745"/>
      <c r="D1220" s="774"/>
    </row>
    <row r="1221" spans="1:4">
      <c r="A1221" s="745"/>
      <c r="B1221" s="745" t="str">
        <f>B$41</f>
        <v>S4</v>
      </c>
      <c r="C1221" s="749"/>
      <c r="D1221" s="774"/>
    </row>
    <row r="1222" spans="1:4">
      <c r="A1222" s="703"/>
      <c r="B1222" s="703"/>
      <c r="C1222" s="703"/>
      <c r="D1222" s="764"/>
    </row>
    <row r="1223" spans="1:4">
      <c r="A1223" s="757" t="s">
        <v>3256</v>
      </c>
      <c r="B1223" s="757"/>
      <c r="C1223" s="757" t="s">
        <v>3257</v>
      </c>
      <c r="D1223" s="776"/>
    </row>
    <row r="1224" spans="1:4" ht="28">
      <c r="A1224" s="745"/>
      <c r="B1224" s="745" t="str">
        <f>B$37</f>
        <v>RA</v>
      </c>
      <c r="C1224" s="749" t="s">
        <v>3258</v>
      </c>
      <c r="D1224" s="786" t="s">
        <v>2590</v>
      </c>
    </row>
    <row r="1225" spans="1:4">
      <c r="A1225" s="745"/>
      <c r="B1225" s="745" t="str">
        <f>B$38</f>
        <v>S1</v>
      </c>
      <c r="C1225" s="745"/>
      <c r="D1225" s="774"/>
    </row>
    <row r="1226" spans="1:4">
      <c r="A1226" s="745"/>
      <c r="B1226" s="745" t="str">
        <f>B$39</f>
        <v>S2</v>
      </c>
      <c r="C1226" s="749"/>
      <c r="D1226" s="773"/>
    </row>
    <row r="1227" spans="1:4">
      <c r="A1227" s="745"/>
      <c r="B1227" s="745" t="str">
        <f>B$40</f>
        <v>S3</v>
      </c>
      <c r="C1227" s="745"/>
      <c r="D1227" s="774"/>
    </row>
    <row r="1228" spans="1:4">
      <c r="A1228" s="745"/>
      <c r="B1228" s="745" t="str">
        <f>B$41</f>
        <v>S4</v>
      </c>
      <c r="C1228" s="749"/>
      <c r="D1228" s="774"/>
    </row>
    <row r="1229" spans="1:4">
      <c r="A1229" s="703"/>
      <c r="B1229" s="703"/>
      <c r="C1229" s="703"/>
      <c r="D1229" s="764"/>
    </row>
    <row r="1230" spans="1:4">
      <c r="A1230" s="757" t="s">
        <v>3259</v>
      </c>
      <c r="B1230" s="757"/>
      <c r="C1230" s="757" t="s">
        <v>3260</v>
      </c>
      <c r="D1230" s="776"/>
    </row>
    <row r="1231" spans="1:4" ht="28">
      <c r="A1231" s="745"/>
      <c r="B1231" s="745" t="str">
        <f>B$37</f>
        <v>RA</v>
      </c>
      <c r="C1231" s="749" t="s">
        <v>3261</v>
      </c>
      <c r="D1231" s="786" t="s">
        <v>2590</v>
      </c>
    </row>
    <row r="1232" spans="1:4">
      <c r="A1232" s="745"/>
      <c r="B1232" s="745" t="str">
        <f>B$38</f>
        <v>S1</v>
      </c>
      <c r="C1232" s="745"/>
      <c r="D1232" s="774"/>
    </row>
    <row r="1233" spans="1:4">
      <c r="A1233" s="745"/>
      <c r="B1233" s="745" t="str">
        <f>B$39</f>
        <v>S2</v>
      </c>
      <c r="C1233" s="749"/>
      <c r="D1233" s="760"/>
    </row>
    <row r="1234" spans="1:4">
      <c r="A1234" s="745"/>
      <c r="B1234" s="745" t="str">
        <f>B$40</f>
        <v>S3</v>
      </c>
      <c r="C1234" s="749"/>
      <c r="D1234" s="773"/>
    </row>
    <row r="1235" spans="1:4">
      <c r="A1235" s="745"/>
      <c r="B1235" s="745" t="str">
        <f>B$41</f>
        <v>S4</v>
      </c>
      <c r="C1235" s="749"/>
      <c r="D1235" s="774"/>
    </row>
    <row r="1236" spans="1:4">
      <c r="A1236" s="703"/>
      <c r="B1236" s="703"/>
      <c r="C1236" s="703"/>
      <c r="D1236" s="764"/>
    </row>
    <row r="1237" spans="1:4">
      <c r="A1237" s="767" t="s">
        <v>3262</v>
      </c>
      <c r="B1237" s="767"/>
      <c r="C1237" s="767" t="s">
        <v>3263</v>
      </c>
      <c r="D1237" s="768">
        <v>4</v>
      </c>
    </row>
    <row r="1238" spans="1:4">
      <c r="A1238" s="757" t="s">
        <v>3264</v>
      </c>
      <c r="B1238" s="757"/>
      <c r="C1238" s="757" t="s">
        <v>3265</v>
      </c>
      <c r="D1238" s="776"/>
    </row>
    <row r="1239" spans="1:4">
      <c r="A1239" s="745"/>
      <c r="B1239" s="745" t="str">
        <f>B$37</f>
        <v>RA</v>
      </c>
      <c r="C1239" s="749" t="s">
        <v>3266</v>
      </c>
      <c r="D1239" s="786" t="s">
        <v>2590</v>
      </c>
    </row>
    <row r="1240" spans="1:4">
      <c r="A1240" s="745"/>
      <c r="B1240" s="745" t="str">
        <f>B$38</f>
        <v>S1</v>
      </c>
      <c r="C1240" s="772"/>
      <c r="D1240" s="773"/>
    </row>
    <row r="1241" spans="1:4">
      <c r="A1241" s="745"/>
      <c r="B1241" s="745" t="str">
        <f>B$39</f>
        <v>S2</v>
      </c>
      <c r="C1241" s="745"/>
      <c r="D1241" s="774"/>
    </row>
    <row r="1242" spans="1:4">
      <c r="A1242" s="745"/>
      <c r="B1242" s="745" t="str">
        <f>B$40</f>
        <v>S3</v>
      </c>
      <c r="C1242" s="745"/>
      <c r="D1242" s="774"/>
    </row>
    <row r="1243" spans="1:4">
      <c r="A1243" s="745"/>
      <c r="B1243" s="745" t="str">
        <f>B$41</f>
        <v>S4</v>
      </c>
      <c r="C1243" s="749"/>
      <c r="D1243" s="774"/>
    </row>
    <row r="1244" spans="1:4">
      <c r="A1244" s="703"/>
      <c r="B1244" s="703"/>
      <c r="C1244" s="703"/>
      <c r="D1244" s="764"/>
    </row>
    <row r="1245" spans="1:4" ht="98">
      <c r="A1245" s="757" t="s">
        <v>3267</v>
      </c>
      <c r="B1245" s="757"/>
      <c r="C1245" s="757" t="s">
        <v>3268</v>
      </c>
      <c r="D1245" s="776"/>
    </row>
    <row r="1246" spans="1:4">
      <c r="A1246" s="745"/>
      <c r="B1246" s="745" t="str">
        <f>B$37</f>
        <v>RA</v>
      </c>
      <c r="C1246" s="772" t="s">
        <v>3269</v>
      </c>
      <c r="D1246" s="786" t="s">
        <v>2590</v>
      </c>
    </row>
    <row r="1247" spans="1:4">
      <c r="A1247" s="745"/>
      <c r="B1247" s="745" t="str">
        <f>B$38</f>
        <v>S1</v>
      </c>
      <c r="C1247" s="772"/>
      <c r="D1247" s="773"/>
    </row>
    <row r="1248" spans="1:4">
      <c r="A1248" s="745"/>
      <c r="B1248" s="745" t="str">
        <f>B$39</f>
        <v>S2</v>
      </c>
      <c r="C1248" s="780"/>
      <c r="D1248" s="774"/>
    </row>
    <row r="1249" spans="1:4">
      <c r="A1249" s="745"/>
      <c r="B1249" s="745" t="str">
        <f>B$40</f>
        <v>S3</v>
      </c>
      <c r="C1249" s="780"/>
      <c r="D1249" s="774"/>
    </row>
    <row r="1250" spans="1:4">
      <c r="A1250" s="745"/>
      <c r="B1250" s="745" t="str">
        <f>B$41</f>
        <v>S4</v>
      </c>
      <c r="C1250" s="772"/>
      <c r="D1250" s="774"/>
    </row>
    <row r="1251" spans="1:4">
      <c r="A1251" s="703"/>
      <c r="B1251" s="703"/>
      <c r="C1251" s="781"/>
      <c r="D1251" s="764"/>
    </row>
    <row r="1252" spans="1:4">
      <c r="A1252" s="757" t="s">
        <v>3270</v>
      </c>
      <c r="B1252" s="757"/>
      <c r="C1252" s="782" t="s">
        <v>3271</v>
      </c>
      <c r="D1252" s="776"/>
    </row>
    <row r="1253" spans="1:4">
      <c r="A1253" s="745"/>
      <c r="B1253" s="745" t="str">
        <f>B$37</f>
        <v>RA</v>
      </c>
      <c r="C1253" s="772" t="s">
        <v>3272</v>
      </c>
      <c r="D1253" s="786" t="s">
        <v>2590</v>
      </c>
    </row>
    <row r="1254" spans="1:4">
      <c r="A1254" s="745"/>
      <c r="B1254" s="745" t="str">
        <f>B$38</f>
        <v>S1</v>
      </c>
      <c r="C1254" s="772"/>
      <c r="D1254" s="760"/>
    </row>
    <row r="1255" spans="1:4">
      <c r="A1255" s="745"/>
      <c r="B1255" s="745" t="str">
        <f>B$39</f>
        <v>S2</v>
      </c>
      <c r="C1255" s="745"/>
      <c r="D1255" s="774"/>
    </row>
    <row r="1256" spans="1:4">
      <c r="A1256" s="745"/>
      <c r="B1256" s="745" t="str">
        <f>B$40</f>
        <v>S3</v>
      </c>
      <c r="C1256" s="745"/>
      <c r="D1256" s="774"/>
    </row>
    <row r="1257" spans="1:4">
      <c r="A1257" s="745"/>
      <c r="B1257" s="745" t="str">
        <f>B$41</f>
        <v>S4</v>
      </c>
      <c r="C1257" s="749"/>
      <c r="D1257" s="774"/>
    </row>
    <row r="1258" spans="1:4">
      <c r="A1258" s="703"/>
      <c r="B1258" s="703"/>
      <c r="C1258" s="707"/>
      <c r="D1258" s="764"/>
    </row>
    <row r="1259" spans="1:4">
      <c r="A1259" s="745" t="s">
        <v>3273</v>
      </c>
      <c r="B1259" s="745"/>
      <c r="C1259" s="745" t="s">
        <v>3274</v>
      </c>
      <c r="D1259" s="774"/>
    </row>
    <row r="1260" spans="1:4">
      <c r="A1260" s="745"/>
      <c r="B1260" s="745" t="str">
        <f>B$37</f>
        <v>RA</v>
      </c>
      <c r="C1260" s="772" t="s">
        <v>3275</v>
      </c>
      <c r="D1260" s="786" t="s">
        <v>2590</v>
      </c>
    </row>
    <row r="1261" spans="1:4">
      <c r="A1261" s="745"/>
      <c r="B1261" s="745" t="str">
        <f>B$38</f>
        <v>S1</v>
      </c>
      <c r="C1261" s="772"/>
      <c r="D1261" s="773"/>
    </row>
    <row r="1262" spans="1:4">
      <c r="A1262" s="745"/>
      <c r="B1262" s="745" t="str">
        <f>B$39</f>
        <v>S2</v>
      </c>
      <c r="C1262" s="780"/>
      <c r="D1262" s="774"/>
    </row>
    <row r="1263" spans="1:4">
      <c r="A1263" s="745"/>
      <c r="B1263" s="745" t="str">
        <f>B$40</f>
        <v>S3</v>
      </c>
      <c r="C1263" s="780"/>
      <c r="D1263" s="774"/>
    </row>
    <row r="1264" spans="1:4">
      <c r="A1264" s="745"/>
      <c r="B1264" s="745" t="str">
        <f>B$41</f>
        <v>S4</v>
      </c>
      <c r="C1264" s="772"/>
      <c r="D1264" s="774"/>
    </row>
    <row r="1265" spans="1:4">
      <c r="A1265" s="703"/>
      <c r="B1265" s="703"/>
      <c r="C1265" s="781"/>
      <c r="D1265" s="764"/>
    </row>
    <row r="1266" spans="1:4" ht="28">
      <c r="A1266" s="757" t="s">
        <v>3276</v>
      </c>
      <c r="B1266" s="757"/>
      <c r="C1266" s="782" t="s">
        <v>3277</v>
      </c>
      <c r="D1266" s="776"/>
    </row>
    <row r="1267" spans="1:4" ht="84">
      <c r="A1267" s="745"/>
      <c r="B1267" s="745" t="str">
        <f>B$37</f>
        <v>RA</v>
      </c>
      <c r="C1267" s="749" t="s">
        <v>3278</v>
      </c>
      <c r="D1267" s="786" t="s">
        <v>2590</v>
      </c>
    </row>
    <row r="1268" spans="1:4">
      <c r="A1268" s="745"/>
      <c r="B1268" s="745" t="str">
        <f>B$38</f>
        <v>S1</v>
      </c>
      <c r="C1268" s="772"/>
      <c r="D1268" s="773"/>
    </row>
    <row r="1269" spans="1:4">
      <c r="A1269" s="745"/>
      <c r="B1269" s="745" t="str">
        <f>B$39</f>
        <v>S2</v>
      </c>
      <c r="C1269" s="745"/>
      <c r="D1269" s="774"/>
    </row>
    <row r="1270" spans="1:4">
      <c r="A1270" s="745"/>
      <c r="B1270" s="745" t="str">
        <f>B$40</f>
        <v>S3</v>
      </c>
      <c r="C1270" s="745"/>
      <c r="D1270" s="774"/>
    </row>
    <row r="1271" spans="1:4">
      <c r="A1271" s="745"/>
      <c r="B1271" s="745" t="str">
        <f>B$41</f>
        <v>S4</v>
      </c>
      <c r="C1271" s="749"/>
      <c r="D1271" s="774"/>
    </row>
    <row r="1272" spans="1:4">
      <c r="A1272" s="703"/>
      <c r="B1272" s="703"/>
      <c r="C1272" s="703"/>
      <c r="D1272" s="764"/>
    </row>
    <row r="1273" spans="1:4">
      <c r="A1273" s="757" t="s">
        <v>3279</v>
      </c>
      <c r="B1273" s="757"/>
      <c r="C1273" s="757" t="s">
        <v>3280</v>
      </c>
      <c r="D1273" s="776"/>
    </row>
    <row r="1274" spans="1:4" ht="28">
      <c r="A1274" s="745"/>
      <c r="B1274" s="745" t="str">
        <f>B$37</f>
        <v>RA</v>
      </c>
      <c r="C1274" s="749" t="s">
        <v>3281</v>
      </c>
      <c r="D1274" s="786" t="s">
        <v>2590</v>
      </c>
    </row>
    <row r="1275" spans="1:4">
      <c r="A1275" s="745"/>
      <c r="B1275" s="745" t="str">
        <f>B$38</f>
        <v>S1</v>
      </c>
      <c r="C1275" s="772"/>
      <c r="D1275" s="773"/>
    </row>
    <row r="1276" spans="1:4">
      <c r="A1276" s="745"/>
      <c r="B1276" s="745" t="str">
        <f>B$39</f>
        <v>S2</v>
      </c>
      <c r="C1276" s="745"/>
      <c r="D1276" s="774"/>
    </row>
    <row r="1277" spans="1:4">
      <c r="A1277" s="745"/>
      <c r="B1277" s="745" t="str">
        <f>B$40</f>
        <v>S3</v>
      </c>
      <c r="C1277" s="745"/>
      <c r="D1277" s="774"/>
    </row>
    <row r="1278" spans="1:4">
      <c r="A1278" s="745"/>
      <c r="B1278" s="745" t="str">
        <f>B$41</f>
        <v>S4</v>
      </c>
      <c r="C1278" s="749"/>
      <c r="D1278" s="774"/>
    </row>
    <row r="1279" spans="1:4">
      <c r="A1279" s="703"/>
      <c r="B1279" s="703"/>
      <c r="C1279" s="703"/>
      <c r="D1279" s="764"/>
    </row>
    <row r="1280" spans="1:4" ht="28">
      <c r="A1280" s="767" t="s">
        <v>3282</v>
      </c>
      <c r="B1280" s="767"/>
      <c r="C1280" s="767" t="s">
        <v>3283</v>
      </c>
      <c r="D1280" s="768">
        <v>4</v>
      </c>
    </row>
    <row r="1281" spans="1:4">
      <c r="A1281" s="757" t="s">
        <v>3284</v>
      </c>
      <c r="B1281" s="757"/>
      <c r="C1281" s="757" t="s">
        <v>3285</v>
      </c>
      <c r="D1281" s="808"/>
    </row>
    <row r="1282" spans="1:4" ht="42">
      <c r="A1282" s="745"/>
      <c r="B1282" s="745" t="str">
        <f>B$37</f>
        <v>RA</v>
      </c>
      <c r="C1282" s="749" t="s">
        <v>3286</v>
      </c>
      <c r="D1282" s="786" t="s">
        <v>2590</v>
      </c>
    </row>
    <row r="1283" spans="1:4">
      <c r="A1283" s="745"/>
      <c r="B1283" s="745" t="str">
        <f>B$38</f>
        <v>S1</v>
      </c>
      <c r="C1283" s="745"/>
      <c r="D1283" s="774"/>
    </row>
    <row r="1284" spans="1:4">
      <c r="A1284" s="745"/>
      <c r="B1284" s="745" t="str">
        <f>B$39</f>
        <v>S2</v>
      </c>
      <c r="C1284" s="749"/>
      <c r="D1284" s="773"/>
    </row>
    <row r="1285" spans="1:4">
      <c r="A1285" s="745"/>
      <c r="B1285" s="745" t="str">
        <f>B$40</f>
        <v>S3</v>
      </c>
      <c r="C1285" s="745"/>
      <c r="D1285" s="774"/>
    </row>
    <row r="1286" spans="1:4">
      <c r="A1286" s="745"/>
      <c r="B1286" s="745" t="str">
        <f>B$41</f>
        <v>S4</v>
      </c>
      <c r="C1286" s="749"/>
      <c r="D1286" s="774"/>
    </row>
    <row r="1287" spans="1:4">
      <c r="A1287" s="703"/>
      <c r="B1287" s="703"/>
      <c r="C1287" s="703"/>
      <c r="D1287" s="764"/>
    </row>
    <row r="1288" spans="1:4" ht="28">
      <c r="A1288" s="757" t="s">
        <v>3287</v>
      </c>
      <c r="B1288" s="757"/>
      <c r="C1288" s="789" t="s">
        <v>3288</v>
      </c>
      <c r="D1288" s="776"/>
    </row>
    <row r="1289" spans="1:4" ht="56">
      <c r="A1289" s="745"/>
      <c r="B1289" s="745" t="str">
        <f>B$37</f>
        <v>RA</v>
      </c>
      <c r="C1289" s="749" t="s">
        <v>3289</v>
      </c>
      <c r="D1289" s="786" t="s">
        <v>2590</v>
      </c>
    </row>
    <row r="1290" spans="1:4">
      <c r="A1290" s="745"/>
      <c r="B1290" s="745" t="str">
        <f>B$38</f>
        <v>S1</v>
      </c>
      <c r="C1290" s="745"/>
      <c r="D1290" s="774"/>
    </row>
    <row r="1291" spans="1:4">
      <c r="A1291" s="745"/>
      <c r="B1291" s="745" t="str">
        <f>B$39</f>
        <v>S2</v>
      </c>
      <c r="C1291" s="749"/>
      <c r="D1291" s="773"/>
    </row>
    <row r="1292" spans="1:4">
      <c r="A1292" s="745"/>
      <c r="B1292" s="745" t="str">
        <f>B$40</f>
        <v>S3</v>
      </c>
      <c r="C1292" s="745"/>
      <c r="D1292" s="774"/>
    </row>
    <row r="1293" spans="1:4">
      <c r="A1293" s="745"/>
      <c r="B1293" s="745" t="str">
        <f>B$41</f>
        <v>S4</v>
      </c>
      <c r="C1293" s="749"/>
      <c r="D1293" s="774"/>
    </row>
    <row r="1294" spans="1:4">
      <c r="A1294" s="703"/>
      <c r="B1294" s="703"/>
      <c r="C1294" s="703"/>
      <c r="D1294" s="764"/>
    </row>
    <row r="1295" spans="1:4" ht="126">
      <c r="A1295" s="745" t="s">
        <v>3290</v>
      </c>
      <c r="B1295" s="745"/>
      <c r="C1295" s="745" t="s">
        <v>3291</v>
      </c>
      <c r="D1295" s="774"/>
    </row>
    <row r="1296" spans="1:4">
      <c r="A1296" s="757"/>
      <c r="B1296" s="757"/>
      <c r="C1296" s="809" t="s">
        <v>3292</v>
      </c>
      <c r="D1296" s="776"/>
    </row>
    <row r="1297" spans="1:4" ht="28">
      <c r="A1297" s="745"/>
      <c r="B1297" s="745" t="str">
        <f>B$37</f>
        <v>RA</v>
      </c>
      <c r="C1297" s="749" t="s">
        <v>3293</v>
      </c>
      <c r="D1297" s="786" t="s">
        <v>2590</v>
      </c>
    </row>
    <row r="1298" spans="1:4">
      <c r="A1298" s="745"/>
      <c r="B1298" s="745" t="str">
        <f>B$38</f>
        <v>S1</v>
      </c>
      <c r="C1298" s="745"/>
      <c r="D1298" s="774"/>
    </row>
    <row r="1299" spans="1:4">
      <c r="A1299" s="745"/>
      <c r="B1299" s="745" t="str">
        <f>B$39</f>
        <v>S2</v>
      </c>
      <c r="C1299" s="749"/>
      <c r="D1299" s="773"/>
    </row>
    <row r="1300" spans="1:4">
      <c r="A1300" s="745"/>
      <c r="B1300" s="745" t="str">
        <f>B$40</f>
        <v>S3</v>
      </c>
      <c r="C1300" s="745"/>
      <c r="D1300" s="774"/>
    </row>
    <row r="1301" spans="1:4">
      <c r="A1301" s="745"/>
      <c r="B1301" s="745" t="str">
        <f>B$41</f>
        <v>S4</v>
      </c>
      <c r="C1301" s="749"/>
      <c r="D1301" s="774"/>
    </row>
    <row r="1302" spans="1:4">
      <c r="A1302" s="703"/>
      <c r="B1302" s="703"/>
      <c r="C1302" s="703"/>
      <c r="D1302" s="764"/>
    </row>
    <row r="1303" spans="1:4" ht="126">
      <c r="A1303" s="757" t="s">
        <v>3294</v>
      </c>
      <c r="B1303" s="757"/>
      <c r="C1303" s="757" t="s">
        <v>3295</v>
      </c>
      <c r="D1303" s="776"/>
    </row>
    <row r="1304" spans="1:4" ht="56">
      <c r="A1304" s="745"/>
      <c r="B1304" s="745" t="str">
        <f>B$37</f>
        <v>RA</v>
      </c>
      <c r="C1304" s="749" t="s">
        <v>3296</v>
      </c>
      <c r="D1304" s="786" t="s">
        <v>2590</v>
      </c>
    </row>
    <row r="1305" spans="1:4">
      <c r="A1305" s="745"/>
      <c r="B1305" s="745" t="str">
        <f>B$38</f>
        <v>S1</v>
      </c>
      <c r="C1305" s="745"/>
      <c r="D1305" s="774"/>
    </row>
    <row r="1306" spans="1:4">
      <c r="A1306" s="745"/>
      <c r="B1306" s="745" t="str">
        <f>B$39</f>
        <v>S2</v>
      </c>
      <c r="C1306" s="749"/>
      <c r="D1306" s="773"/>
    </row>
    <row r="1307" spans="1:4">
      <c r="A1307" s="745"/>
      <c r="B1307" s="745" t="str">
        <f>B$40</f>
        <v>S3</v>
      </c>
      <c r="C1307" s="745"/>
      <c r="D1307" s="774"/>
    </row>
    <row r="1308" spans="1:4">
      <c r="A1308" s="745"/>
      <c r="B1308" s="745" t="str">
        <f>B$41</f>
        <v>S4</v>
      </c>
      <c r="C1308" s="749"/>
      <c r="D1308" s="774"/>
    </row>
    <row r="1309" spans="1:4">
      <c r="A1309" s="703"/>
      <c r="B1309" s="703"/>
      <c r="C1309" s="703"/>
      <c r="D1309" s="764"/>
    </row>
    <row r="1310" spans="1:4">
      <c r="A1310" s="757" t="s">
        <v>3297</v>
      </c>
      <c r="B1310" s="757"/>
      <c r="C1310" s="757" t="s">
        <v>3298</v>
      </c>
      <c r="D1310" s="776"/>
    </row>
    <row r="1311" spans="1:4" ht="28">
      <c r="A1311" s="745"/>
      <c r="B1311" s="745" t="str">
        <f>B$37</f>
        <v>RA</v>
      </c>
      <c r="C1311" s="749" t="s">
        <v>3299</v>
      </c>
      <c r="D1311" s="786" t="s">
        <v>2590</v>
      </c>
    </row>
    <row r="1312" spans="1:4">
      <c r="A1312" s="745"/>
      <c r="B1312" s="745" t="str">
        <f>B$38</f>
        <v>S1</v>
      </c>
      <c r="C1312" s="745"/>
      <c r="D1312" s="774"/>
    </row>
    <row r="1313" spans="1:4">
      <c r="A1313" s="745"/>
      <c r="B1313" s="745" t="str">
        <f>B$39</f>
        <v>S2</v>
      </c>
      <c r="C1313" s="749"/>
      <c r="D1313" s="773"/>
    </row>
    <row r="1314" spans="1:4">
      <c r="A1314" s="745"/>
      <c r="B1314" s="745" t="str">
        <f>B$40</f>
        <v>S3</v>
      </c>
      <c r="C1314" s="745"/>
      <c r="D1314" s="774"/>
    </row>
    <row r="1315" spans="1:4">
      <c r="A1315" s="745"/>
      <c r="B1315" s="745" t="str">
        <f>B$41</f>
        <v>S4</v>
      </c>
      <c r="C1315" s="749"/>
      <c r="D1315" s="774"/>
    </row>
    <row r="1316" spans="1:4" ht="42">
      <c r="A1316" s="769" t="s">
        <v>3300</v>
      </c>
      <c r="B1316" s="769"/>
      <c r="C1316" s="769" t="s">
        <v>3301</v>
      </c>
      <c r="D1316" s="770"/>
    </row>
    <row r="1317" spans="1:4" ht="28">
      <c r="A1317" s="745"/>
      <c r="B1317" s="745" t="s">
        <v>3302</v>
      </c>
      <c r="C1317" s="749" t="s">
        <v>3303</v>
      </c>
      <c r="D1317" s="786" t="s">
        <v>2590</v>
      </c>
    </row>
    <row r="1318" spans="1:4">
      <c r="A1318" s="745"/>
      <c r="B1318" s="745" t="str">
        <f>B$37</f>
        <v>RA</v>
      </c>
      <c r="C1318" s="749"/>
      <c r="D1318" s="773"/>
    </row>
    <row r="1319" spans="1:4">
      <c r="A1319" s="745"/>
      <c r="B1319" s="745" t="str">
        <f>B$38</f>
        <v>S1</v>
      </c>
      <c r="C1319" s="745"/>
      <c r="D1319" s="774"/>
    </row>
    <row r="1320" spans="1:4">
      <c r="A1320" s="745"/>
      <c r="B1320" s="745" t="str">
        <f>B$39</f>
        <v>S2</v>
      </c>
      <c r="C1320" s="749"/>
      <c r="D1320" s="773"/>
    </row>
    <row r="1321" spans="1:4">
      <c r="A1321" s="745"/>
      <c r="B1321" s="745" t="str">
        <f>B$40</f>
        <v>S3</v>
      </c>
      <c r="C1321" s="745"/>
      <c r="D1321" s="774"/>
    </row>
    <row r="1322" spans="1:4">
      <c r="A1322" s="745"/>
      <c r="B1322" s="745" t="str">
        <f>B$41</f>
        <v>S4</v>
      </c>
      <c r="C1322" s="749"/>
      <c r="D1322" s="774"/>
    </row>
    <row r="1323" spans="1:4">
      <c r="A1323" s="703"/>
      <c r="B1323" s="703"/>
      <c r="C1323" s="703"/>
      <c r="D1323" s="764"/>
    </row>
    <row r="1324" spans="1:4">
      <c r="A1324" s="757" t="s">
        <v>3304</v>
      </c>
      <c r="B1324" s="757"/>
      <c r="C1324" s="757" t="s">
        <v>3305</v>
      </c>
      <c r="D1324" s="776"/>
    </row>
    <row r="1325" spans="1:4">
      <c r="A1325" s="745"/>
      <c r="B1325" s="745" t="str">
        <f>B$37</f>
        <v>RA</v>
      </c>
      <c r="C1325" s="749" t="s">
        <v>3306</v>
      </c>
      <c r="D1325" s="786" t="s">
        <v>2590</v>
      </c>
    </row>
    <row r="1326" spans="1:4">
      <c r="A1326" s="745"/>
      <c r="B1326" s="745" t="str">
        <f>B$38</f>
        <v>S1</v>
      </c>
      <c r="C1326" s="745"/>
      <c r="D1326" s="774"/>
    </row>
    <row r="1327" spans="1:4">
      <c r="A1327" s="745"/>
      <c r="B1327" s="745" t="str">
        <f>B$39</f>
        <v>S2</v>
      </c>
      <c r="C1327" s="749"/>
      <c r="D1327" s="773"/>
    </row>
    <row r="1328" spans="1:4">
      <c r="A1328" s="745"/>
      <c r="B1328" s="745" t="str">
        <f>B$40</f>
        <v>S3</v>
      </c>
      <c r="C1328" s="745"/>
      <c r="D1328" s="774"/>
    </row>
    <row r="1329" spans="1:4">
      <c r="A1329" s="745"/>
      <c r="B1329" s="745" t="str">
        <f>B$41</f>
        <v>S4</v>
      </c>
      <c r="C1329" s="749"/>
      <c r="D1329" s="774"/>
    </row>
    <row r="1330" spans="1:4">
      <c r="A1330" s="703"/>
      <c r="B1330" s="703"/>
      <c r="C1330" s="703"/>
      <c r="D1330" s="764"/>
    </row>
    <row r="1331" spans="1:4" ht="42">
      <c r="A1331" s="767" t="s">
        <v>3307</v>
      </c>
      <c r="B1331" s="767"/>
      <c r="C1331" s="767" t="s">
        <v>3308</v>
      </c>
      <c r="D1331" s="768">
        <v>4</v>
      </c>
    </row>
    <row r="1332" spans="1:4">
      <c r="A1332" s="757" t="s">
        <v>3309</v>
      </c>
      <c r="B1332" s="757"/>
      <c r="C1332" s="757" t="s">
        <v>3310</v>
      </c>
      <c r="D1332" s="776"/>
    </row>
    <row r="1333" spans="1:4">
      <c r="A1333" s="745"/>
      <c r="B1333" s="745" t="str">
        <f>B$37</f>
        <v>RA</v>
      </c>
      <c r="C1333" s="749" t="s">
        <v>3311</v>
      </c>
      <c r="D1333" s="786" t="s">
        <v>2590</v>
      </c>
    </row>
    <row r="1334" spans="1:4">
      <c r="A1334" s="745"/>
      <c r="B1334" s="745" t="str">
        <f>B$38</f>
        <v>S1</v>
      </c>
      <c r="C1334" s="745"/>
      <c r="D1334" s="774"/>
    </row>
    <row r="1335" spans="1:4">
      <c r="A1335" s="745"/>
      <c r="B1335" s="745" t="str">
        <f>B$39</f>
        <v>S2</v>
      </c>
      <c r="C1335" s="749"/>
      <c r="D1335" s="773"/>
    </row>
    <row r="1336" spans="1:4">
      <c r="A1336" s="745"/>
      <c r="B1336" s="745" t="str">
        <f>B$40</f>
        <v>S3</v>
      </c>
      <c r="C1336" s="745"/>
      <c r="D1336" s="774"/>
    </row>
    <row r="1337" spans="1:4">
      <c r="A1337" s="745"/>
      <c r="B1337" s="745" t="str">
        <f>B$41</f>
        <v>S4</v>
      </c>
      <c r="C1337" s="749"/>
      <c r="D1337" s="774"/>
    </row>
    <row r="1338" spans="1:4">
      <c r="A1338" s="703"/>
      <c r="B1338" s="703"/>
      <c r="C1338" s="703"/>
      <c r="D1338" s="764"/>
    </row>
    <row r="1339" spans="1:4" ht="42">
      <c r="A1339" s="757" t="s">
        <v>3312</v>
      </c>
      <c r="B1339" s="757"/>
      <c r="C1339" s="757" t="s">
        <v>3313</v>
      </c>
      <c r="D1339" s="776"/>
    </row>
    <row r="1340" spans="1:4" ht="56">
      <c r="A1340" s="745"/>
      <c r="B1340" s="745" t="str">
        <f>B$37</f>
        <v>RA</v>
      </c>
      <c r="C1340" s="749" t="s">
        <v>3314</v>
      </c>
      <c r="D1340" s="786" t="s">
        <v>2590</v>
      </c>
    </row>
    <row r="1341" spans="1:4">
      <c r="A1341" s="745"/>
      <c r="B1341" s="745" t="str">
        <f>B$38</f>
        <v>S1</v>
      </c>
      <c r="C1341" s="745"/>
      <c r="D1341" s="774"/>
    </row>
    <row r="1342" spans="1:4">
      <c r="A1342" s="745"/>
      <c r="B1342" s="745" t="str">
        <f>B$39</f>
        <v>S2</v>
      </c>
      <c r="C1342" s="749"/>
      <c r="D1342" s="773"/>
    </row>
    <row r="1343" spans="1:4">
      <c r="A1343" s="745"/>
      <c r="B1343" s="745" t="str">
        <f>B$40</f>
        <v>S3</v>
      </c>
      <c r="C1343" s="745"/>
      <c r="D1343" s="774"/>
    </row>
    <row r="1344" spans="1:4">
      <c r="A1344" s="745"/>
      <c r="B1344" s="745" t="str">
        <f>B$41</f>
        <v>S4</v>
      </c>
      <c r="C1344" s="749"/>
      <c r="D1344" s="774"/>
    </row>
    <row r="1345" spans="1:4">
      <c r="A1345" s="703"/>
      <c r="B1345" s="703"/>
      <c r="C1345" s="703"/>
      <c r="D1345" s="764"/>
    </row>
    <row r="1346" spans="1:4" ht="28">
      <c r="A1346" s="757" t="s">
        <v>3315</v>
      </c>
      <c r="B1346" s="757"/>
      <c r="C1346" s="757" t="s">
        <v>3316</v>
      </c>
      <c r="D1346" s="776"/>
    </row>
    <row r="1347" spans="1:4">
      <c r="A1347" s="745"/>
      <c r="B1347" s="745" t="str">
        <f>B$37</f>
        <v>RA</v>
      </c>
      <c r="C1347" s="749" t="s">
        <v>3317</v>
      </c>
      <c r="D1347" s="786" t="s">
        <v>2590</v>
      </c>
    </row>
    <row r="1348" spans="1:4">
      <c r="A1348" s="745"/>
      <c r="B1348" s="745" t="str">
        <f>B$38</f>
        <v>S1</v>
      </c>
      <c r="C1348" s="745"/>
      <c r="D1348" s="774"/>
    </row>
    <row r="1349" spans="1:4">
      <c r="A1349" s="745"/>
      <c r="B1349" s="745" t="str">
        <f>B$39</f>
        <v>S2</v>
      </c>
      <c r="C1349" s="749"/>
      <c r="D1349" s="773"/>
    </row>
    <row r="1350" spans="1:4">
      <c r="A1350" s="745"/>
      <c r="B1350" s="745" t="str">
        <f>B$40</f>
        <v>S3</v>
      </c>
      <c r="C1350" s="745"/>
      <c r="D1350" s="774"/>
    </row>
    <row r="1351" spans="1:4">
      <c r="A1351" s="745"/>
      <c r="B1351" s="745" t="str">
        <f>B$41</f>
        <v>S4</v>
      </c>
      <c r="C1351" s="749"/>
      <c r="D1351" s="774"/>
    </row>
    <row r="1352" spans="1:4">
      <c r="A1352" s="703"/>
      <c r="B1352" s="703"/>
      <c r="C1352" s="703"/>
      <c r="D1352" s="764"/>
    </row>
    <row r="1353" spans="1:4">
      <c r="A1353" s="767" t="s">
        <v>3318</v>
      </c>
      <c r="B1353" s="767"/>
      <c r="C1353" s="767" t="s">
        <v>3319</v>
      </c>
      <c r="D1353" s="768">
        <v>3</v>
      </c>
    </row>
    <row r="1354" spans="1:4">
      <c r="A1354" s="757" t="s">
        <v>3320</v>
      </c>
      <c r="B1354" s="757"/>
      <c r="C1354" s="757" t="s">
        <v>3321</v>
      </c>
      <c r="D1354" s="776"/>
    </row>
    <row r="1355" spans="1:4" ht="28">
      <c r="A1355" s="745"/>
      <c r="B1355" s="745" t="str">
        <f>B$37</f>
        <v>RA</v>
      </c>
      <c r="C1355" s="749" t="s">
        <v>3322</v>
      </c>
      <c r="D1355" s="786" t="s">
        <v>2590</v>
      </c>
    </row>
    <row r="1356" spans="1:4">
      <c r="A1356" s="745"/>
      <c r="B1356" s="745" t="str">
        <f>B$38</f>
        <v>S1</v>
      </c>
      <c r="C1356" s="745"/>
      <c r="D1356" s="774"/>
    </row>
    <row r="1357" spans="1:4">
      <c r="A1357" s="745"/>
      <c r="B1357" s="745" t="str">
        <f>B$39</f>
        <v>S2</v>
      </c>
      <c r="C1357" s="749"/>
      <c r="D1357" s="773"/>
    </row>
    <row r="1358" spans="1:4">
      <c r="A1358" s="745"/>
      <c r="B1358" s="745" t="str">
        <f>B$40</f>
        <v>S3</v>
      </c>
      <c r="C1358" s="745"/>
      <c r="D1358" s="774"/>
    </row>
    <row r="1359" spans="1:4">
      <c r="A1359" s="745"/>
      <c r="B1359" s="745" t="str">
        <f>B$41</f>
        <v>S4</v>
      </c>
      <c r="C1359" s="749"/>
      <c r="D1359" s="774"/>
    </row>
    <row r="1360" spans="1:4">
      <c r="A1360" s="703"/>
      <c r="B1360" s="703"/>
      <c r="C1360" s="703"/>
      <c r="D1360" s="764"/>
    </row>
    <row r="1361" spans="1:4">
      <c r="A1361" s="757" t="s">
        <v>3323</v>
      </c>
      <c r="B1361" s="757"/>
      <c r="C1361" s="757" t="s">
        <v>3324</v>
      </c>
      <c r="D1361" s="776"/>
    </row>
    <row r="1362" spans="1:4" ht="28">
      <c r="A1362" s="745"/>
      <c r="B1362" s="745" t="str">
        <f>B$37</f>
        <v>RA</v>
      </c>
      <c r="C1362" s="749" t="s">
        <v>3325</v>
      </c>
      <c r="D1362" s="786" t="s">
        <v>2590</v>
      </c>
    </row>
    <row r="1363" spans="1:4">
      <c r="A1363" s="745"/>
      <c r="B1363" s="745" t="str">
        <f>B$38</f>
        <v>S1</v>
      </c>
      <c r="C1363" s="745"/>
      <c r="D1363" s="774"/>
    </row>
    <row r="1364" spans="1:4">
      <c r="A1364" s="745"/>
      <c r="B1364" s="745" t="str">
        <f>B$39</f>
        <v>S2</v>
      </c>
      <c r="C1364" s="749"/>
      <c r="D1364" s="773"/>
    </row>
    <row r="1365" spans="1:4">
      <c r="A1365" s="745"/>
      <c r="B1365" s="745" t="str">
        <f>B$40</f>
        <v>S3</v>
      </c>
      <c r="C1365" s="745"/>
      <c r="D1365" s="774"/>
    </row>
    <row r="1366" spans="1:4">
      <c r="A1366" s="745"/>
      <c r="B1366" s="745" t="str">
        <f>B$41</f>
        <v>S4</v>
      </c>
      <c r="C1366" s="749"/>
      <c r="D1366" s="774"/>
    </row>
    <row r="1367" spans="1:4">
      <c r="A1367" s="703"/>
      <c r="B1367" s="703"/>
      <c r="C1367" s="703"/>
      <c r="D1367" s="764"/>
    </row>
    <row r="1368" spans="1:4" ht="28">
      <c r="A1368" s="757" t="s">
        <v>3326</v>
      </c>
      <c r="B1368" s="757"/>
      <c r="C1368" s="757" t="s">
        <v>3327</v>
      </c>
      <c r="D1368" s="776"/>
    </row>
    <row r="1369" spans="1:4" ht="28">
      <c r="A1369" s="745"/>
      <c r="B1369" s="745" t="str">
        <f>B$37</f>
        <v>RA</v>
      </c>
      <c r="C1369" s="749" t="s">
        <v>3325</v>
      </c>
      <c r="D1369" s="786" t="s">
        <v>2590</v>
      </c>
    </row>
    <row r="1370" spans="1:4">
      <c r="A1370" s="745"/>
      <c r="B1370" s="745" t="str">
        <f>B$38</f>
        <v>S1</v>
      </c>
      <c r="C1370" s="745"/>
      <c r="D1370" s="774"/>
    </row>
    <row r="1371" spans="1:4">
      <c r="A1371" s="745"/>
      <c r="B1371" s="745" t="str">
        <f>B$39</f>
        <v>S2</v>
      </c>
      <c r="C1371" s="749"/>
      <c r="D1371" s="773"/>
    </row>
    <row r="1372" spans="1:4">
      <c r="A1372" s="745"/>
      <c r="B1372" s="745" t="str">
        <f>B$40</f>
        <v>S3</v>
      </c>
      <c r="C1372" s="745"/>
      <c r="D1372" s="774"/>
    </row>
    <row r="1373" spans="1:4">
      <c r="A1373" s="745"/>
      <c r="B1373" s="745" t="str">
        <f>B$41</f>
        <v>S4</v>
      </c>
      <c r="C1373" s="749"/>
      <c r="D1373" s="774"/>
    </row>
    <row r="1374" spans="1:4">
      <c r="A1374" s="703"/>
      <c r="B1374" s="703"/>
      <c r="C1374" s="703"/>
      <c r="D1374" s="764"/>
    </row>
    <row r="1375" spans="1:4">
      <c r="A1375" s="757" t="s">
        <v>3328</v>
      </c>
      <c r="B1375" s="757"/>
      <c r="C1375" s="757" t="s">
        <v>3329</v>
      </c>
      <c r="D1375" s="776"/>
    </row>
    <row r="1376" spans="1:4">
      <c r="A1376" s="745"/>
      <c r="B1376" s="745" t="str">
        <f>B$37</f>
        <v>RA</v>
      </c>
      <c r="C1376" s="749" t="s">
        <v>3330</v>
      </c>
      <c r="D1376" s="786" t="s">
        <v>2590</v>
      </c>
    </row>
    <row r="1377" spans="1:4">
      <c r="A1377" s="745"/>
      <c r="B1377" s="745" t="str">
        <f>B$38</f>
        <v>S1</v>
      </c>
      <c r="C1377" s="745"/>
      <c r="D1377" s="774"/>
    </row>
    <row r="1378" spans="1:4">
      <c r="A1378" s="745"/>
      <c r="B1378" s="745" t="str">
        <f>B$39</f>
        <v>S2</v>
      </c>
      <c r="C1378" s="749"/>
      <c r="D1378" s="773"/>
    </row>
    <row r="1379" spans="1:4">
      <c r="A1379" s="745"/>
      <c r="B1379" s="745" t="str">
        <f>B$40</f>
        <v>S3</v>
      </c>
      <c r="C1379" s="745"/>
      <c r="D1379" s="774"/>
    </row>
    <row r="1380" spans="1:4">
      <c r="A1380" s="745"/>
      <c r="B1380" s="745" t="str">
        <f>B$41</f>
        <v>S4</v>
      </c>
      <c r="C1380" s="749"/>
      <c r="D1380" s="774"/>
    </row>
    <row r="1381" spans="1:4">
      <c r="A1381" s="703"/>
      <c r="B1381" s="703"/>
      <c r="C1381" s="703"/>
      <c r="D1381" s="764"/>
    </row>
    <row r="1382" spans="1:4" ht="28">
      <c r="A1382" s="757" t="s">
        <v>3331</v>
      </c>
      <c r="B1382" s="757"/>
      <c r="C1382" s="757" t="s">
        <v>3332</v>
      </c>
      <c r="D1382" s="776"/>
    </row>
    <row r="1383" spans="1:4">
      <c r="A1383" s="745"/>
      <c r="B1383" s="745" t="str">
        <f>B$37</f>
        <v>RA</v>
      </c>
      <c r="C1383" s="749" t="s">
        <v>3333</v>
      </c>
      <c r="D1383" s="786" t="s">
        <v>2590</v>
      </c>
    </row>
    <row r="1384" spans="1:4">
      <c r="A1384" s="745"/>
      <c r="B1384" s="745" t="str">
        <f>B$38</f>
        <v>S1</v>
      </c>
      <c r="C1384" s="745"/>
      <c r="D1384" s="774"/>
    </row>
    <row r="1385" spans="1:4">
      <c r="A1385" s="745"/>
      <c r="B1385" s="745" t="str">
        <f>B$39</f>
        <v>S2</v>
      </c>
      <c r="C1385" s="749"/>
      <c r="D1385" s="773"/>
    </row>
    <row r="1386" spans="1:4">
      <c r="A1386" s="745"/>
      <c r="B1386" s="745" t="str">
        <f>B$40</f>
        <v>S3</v>
      </c>
      <c r="C1386" s="745"/>
      <c r="D1386" s="774"/>
    </row>
    <row r="1387" spans="1:4">
      <c r="A1387" s="745"/>
      <c r="B1387" s="745" t="str">
        <f>B$41</f>
        <v>S4</v>
      </c>
      <c r="C1387" s="749"/>
      <c r="D1387" s="774"/>
    </row>
    <row r="1388" spans="1:4">
      <c r="A1388" s="703"/>
      <c r="B1388" s="703"/>
      <c r="C1388" s="703"/>
      <c r="D1388" s="764"/>
    </row>
    <row r="1389" spans="1:4">
      <c r="A1389" s="757" t="s">
        <v>3334</v>
      </c>
      <c r="B1389" s="757"/>
      <c r="C1389" s="757" t="s">
        <v>3335</v>
      </c>
      <c r="D1389" s="776"/>
    </row>
    <row r="1390" spans="1:4">
      <c r="A1390" s="745"/>
      <c r="B1390" s="745" t="str">
        <f>B$37</f>
        <v>RA</v>
      </c>
      <c r="C1390" s="749" t="s">
        <v>3336</v>
      </c>
      <c r="D1390" s="786" t="s">
        <v>2590</v>
      </c>
    </row>
    <row r="1391" spans="1:4">
      <c r="A1391" s="745"/>
      <c r="B1391" s="745" t="str">
        <f>B$38</f>
        <v>S1</v>
      </c>
      <c r="C1391" s="745"/>
      <c r="D1391" s="774"/>
    </row>
    <row r="1392" spans="1:4">
      <c r="A1392" s="745"/>
      <c r="B1392" s="745" t="str">
        <f>B$39</f>
        <v>S2</v>
      </c>
      <c r="C1392" s="749"/>
      <c r="D1392" s="773"/>
    </row>
    <row r="1393" spans="1:4">
      <c r="A1393" s="745"/>
      <c r="B1393" s="745" t="str">
        <f>B$40</f>
        <v>S3</v>
      </c>
      <c r="C1393" s="745"/>
      <c r="D1393" s="774"/>
    </row>
    <row r="1394" spans="1:4">
      <c r="A1394" s="745"/>
      <c r="B1394" s="745" t="str">
        <f>B$41</f>
        <v>S4</v>
      </c>
      <c r="C1394" s="749"/>
      <c r="D1394" s="774"/>
    </row>
    <row r="1395" spans="1:4">
      <c r="A1395" s="703"/>
      <c r="B1395" s="703"/>
      <c r="C1395" s="703"/>
      <c r="D1395" s="764"/>
    </row>
    <row r="1396" spans="1:4" ht="28">
      <c r="A1396" s="767">
        <v>6.7</v>
      </c>
      <c r="B1396" s="767"/>
      <c r="C1396" s="767" t="s">
        <v>3337</v>
      </c>
      <c r="D1396" s="768">
        <v>3</v>
      </c>
    </row>
    <row r="1397" spans="1:4" ht="28">
      <c r="A1397" s="757" t="s">
        <v>433</v>
      </c>
      <c r="B1397" s="757"/>
      <c r="C1397" s="757" t="s">
        <v>3338</v>
      </c>
      <c r="D1397" s="776"/>
    </row>
    <row r="1398" spans="1:4" ht="42">
      <c r="A1398" s="745"/>
      <c r="B1398" s="745" t="str">
        <f>B$37</f>
        <v>RA</v>
      </c>
      <c r="C1398" s="749" t="s">
        <v>3339</v>
      </c>
      <c r="D1398" s="786" t="s">
        <v>2590</v>
      </c>
    </row>
    <row r="1399" spans="1:4">
      <c r="A1399" s="745"/>
      <c r="B1399" s="745" t="str">
        <f>B$38</f>
        <v>S1</v>
      </c>
      <c r="C1399" s="749"/>
      <c r="D1399" s="773"/>
    </row>
    <row r="1400" spans="1:4">
      <c r="A1400" s="745"/>
      <c r="B1400" s="745" t="str">
        <f>B$39</f>
        <v>S2</v>
      </c>
      <c r="C1400" s="749"/>
      <c r="D1400" s="773"/>
    </row>
    <row r="1401" spans="1:4">
      <c r="A1401" s="745"/>
      <c r="B1401" s="745" t="str">
        <f>B$40</f>
        <v>S3</v>
      </c>
      <c r="C1401" s="745"/>
      <c r="D1401" s="774"/>
    </row>
    <row r="1402" spans="1:4">
      <c r="A1402" s="745"/>
      <c r="B1402" s="745" t="str">
        <f>B$41</f>
        <v>S4</v>
      </c>
      <c r="C1402" s="749"/>
      <c r="D1402" s="773"/>
    </row>
    <row r="1403" spans="1:4">
      <c r="A1403" s="703"/>
      <c r="B1403" s="703"/>
      <c r="C1403" s="703"/>
      <c r="D1403" s="764"/>
    </row>
    <row r="1404" spans="1:4">
      <c r="A1404" s="757" t="s">
        <v>3340</v>
      </c>
      <c r="B1404" s="757"/>
      <c r="C1404" s="757" t="s">
        <v>3341</v>
      </c>
      <c r="D1404" s="776"/>
    </row>
    <row r="1405" spans="1:4" ht="28">
      <c r="A1405" s="745"/>
      <c r="B1405" s="745" t="str">
        <f>B$37</f>
        <v>RA</v>
      </c>
      <c r="C1405" s="749" t="s">
        <v>3342</v>
      </c>
      <c r="D1405" s="786" t="s">
        <v>2590</v>
      </c>
    </row>
    <row r="1406" spans="1:4">
      <c r="A1406" s="745"/>
      <c r="B1406" s="745" t="str">
        <f>B$38</f>
        <v>S1</v>
      </c>
      <c r="C1406" s="745"/>
      <c r="D1406" s="774"/>
    </row>
    <row r="1407" spans="1:4">
      <c r="A1407" s="745"/>
      <c r="B1407" s="745" t="str">
        <f>B$39</f>
        <v>S2</v>
      </c>
      <c r="C1407" s="749"/>
      <c r="D1407" s="773"/>
    </row>
    <row r="1408" spans="1:4">
      <c r="A1408" s="745"/>
      <c r="B1408" s="745" t="str">
        <f>B$40</f>
        <v>S3</v>
      </c>
      <c r="C1408" s="745"/>
      <c r="D1408" s="774"/>
    </row>
    <row r="1409" spans="1:4">
      <c r="A1409" s="745"/>
      <c r="B1409" s="745" t="str">
        <f>B$41</f>
        <v>S4</v>
      </c>
      <c r="C1409" s="749"/>
      <c r="D1409" s="773"/>
    </row>
    <row r="1410" spans="1:4">
      <c r="A1410" s="703"/>
      <c r="B1410" s="703"/>
      <c r="C1410" s="703"/>
      <c r="D1410" s="764"/>
    </row>
    <row r="1411" spans="1:4">
      <c r="A1411" s="757" t="s">
        <v>3343</v>
      </c>
      <c r="B1411" s="757"/>
      <c r="C1411" s="757" t="s">
        <v>3344</v>
      </c>
      <c r="D1411" s="776"/>
    </row>
    <row r="1412" spans="1:4" ht="42">
      <c r="A1412" s="745"/>
      <c r="B1412" s="745" t="str">
        <f>B$37</f>
        <v>RA</v>
      </c>
      <c r="C1412" s="749" t="s">
        <v>3339</v>
      </c>
      <c r="D1412" s="786" t="s">
        <v>2590</v>
      </c>
    </row>
    <row r="1413" spans="1:4">
      <c r="A1413" s="745"/>
      <c r="B1413" s="745" t="str">
        <f>B$38</f>
        <v>S1</v>
      </c>
      <c r="C1413" s="745"/>
      <c r="D1413" s="774"/>
    </row>
    <row r="1414" spans="1:4">
      <c r="A1414" s="745"/>
      <c r="B1414" s="745" t="str">
        <f>B$39</f>
        <v>S2</v>
      </c>
      <c r="C1414" s="749"/>
      <c r="D1414" s="773"/>
    </row>
    <row r="1415" spans="1:4">
      <c r="A1415" s="745"/>
      <c r="B1415" s="745" t="str">
        <f>B$40</f>
        <v>S3</v>
      </c>
      <c r="C1415" s="745"/>
      <c r="D1415" s="774"/>
    </row>
    <row r="1416" spans="1:4">
      <c r="A1416" s="745"/>
      <c r="B1416" s="745" t="str">
        <f>B$41</f>
        <v>S4</v>
      </c>
      <c r="C1416" s="749"/>
      <c r="D1416" s="773"/>
    </row>
    <row r="1417" spans="1:4">
      <c r="A1417" s="703"/>
      <c r="B1417" s="703"/>
      <c r="C1417" s="703"/>
      <c r="D1417" s="764"/>
    </row>
    <row r="1418" spans="1:4">
      <c r="A1418" s="757" t="s">
        <v>3345</v>
      </c>
      <c r="B1418" s="757"/>
      <c r="C1418" s="757" t="s">
        <v>3346</v>
      </c>
      <c r="D1418" s="776"/>
    </row>
    <row r="1419" spans="1:4">
      <c r="A1419" s="745"/>
      <c r="B1419" s="745" t="str">
        <f>B$37</f>
        <v>RA</v>
      </c>
      <c r="C1419" s="749" t="s">
        <v>3347</v>
      </c>
      <c r="D1419" s="786" t="s">
        <v>2590</v>
      </c>
    </row>
    <row r="1420" spans="1:4">
      <c r="A1420" s="745"/>
      <c r="B1420" s="745" t="str">
        <f>B$38</f>
        <v>S1</v>
      </c>
      <c r="C1420" s="745"/>
      <c r="D1420" s="774"/>
    </row>
    <row r="1421" spans="1:4">
      <c r="A1421" s="745"/>
      <c r="B1421" s="745" t="str">
        <f>B$39</f>
        <v>S2</v>
      </c>
      <c r="C1421" s="749"/>
      <c r="D1421" s="773"/>
    </row>
    <row r="1422" spans="1:4">
      <c r="A1422" s="745"/>
      <c r="B1422" s="745" t="str">
        <f>B$40</f>
        <v>S3</v>
      </c>
      <c r="C1422" s="745"/>
      <c r="D1422" s="774"/>
    </row>
    <row r="1423" spans="1:4">
      <c r="A1423" s="745"/>
      <c r="B1423" s="745" t="str">
        <f>B$41</f>
        <v>S4</v>
      </c>
      <c r="C1423" s="749"/>
      <c r="D1423" s="773"/>
    </row>
    <row r="1424" spans="1:4">
      <c r="A1424" s="703"/>
      <c r="B1424" s="703"/>
      <c r="C1424" s="703"/>
      <c r="D1424" s="764"/>
    </row>
    <row r="1425" spans="1:4" ht="42">
      <c r="A1425" s="757" t="s">
        <v>3348</v>
      </c>
      <c r="B1425" s="757"/>
      <c r="C1425" s="757" t="s">
        <v>3349</v>
      </c>
      <c r="D1425" s="776"/>
    </row>
    <row r="1426" spans="1:4" ht="42">
      <c r="A1426" s="745"/>
      <c r="B1426" s="745" t="str">
        <f>B$37</f>
        <v>RA</v>
      </c>
      <c r="C1426" s="749" t="s">
        <v>3339</v>
      </c>
      <c r="D1426" s="786" t="s">
        <v>2590</v>
      </c>
    </row>
    <row r="1427" spans="1:4">
      <c r="A1427" s="745"/>
      <c r="B1427" s="745" t="str">
        <f>B$38</f>
        <v>S1</v>
      </c>
      <c r="C1427" s="745"/>
      <c r="D1427" s="774"/>
    </row>
    <row r="1428" spans="1:4">
      <c r="A1428" s="745"/>
      <c r="B1428" s="745" t="str">
        <f>B$39</f>
        <v>S2</v>
      </c>
      <c r="C1428" s="749"/>
      <c r="D1428" s="773"/>
    </row>
    <row r="1429" spans="1:4">
      <c r="A1429" s="745"/>
      <c r="B1429" s="745" t="str">
        <f>B$40</f>
        <v>S3</v>
      </c>
      <c r="C1429" s="745"/>
      <c r="D1429" s="774"/>
    </row>
    <row r="1430" spans="1:4">
      <c r="A1430" s="745"/>
      <c r="B1430" s="745" t="str">
        <f>B$41</f>
        <v>S4</v>
      </c>
      <c r="C1430" s="749"/>
      <c r="D1430" s="773"/>
    </row>
    <row r="1431" spans="1:4">
      <c r="A1431" s="703"/>
      <c r="B1431" s="703"/>
      <c r="C1431" s="703"/>
      <c r="D1431" s="764"/>
    </row>
    <row r="1432" spans="1:4">
      <c r="A1432" s="757" t="s">
        <v>3350</v>
      </c>
      <c r="B1432" s="757"/>
      <c r="C1432" s="757" t="s">
        <v>3351</v>
      </c>
      <c r="D1432" s="776"/>
    </row>
    <row r="1433" spans="1:4">
      <c r="A1433" s="745"/>
      <c r="B1433" s="745" t="str">
        <f>B$37</f>
        <v>RA</v>
      </c>
      <c r="C1433" s="749" t="s">
        <v>3352</v>
      </c>
      <c r="D1433" s="786" t="s">
        <v>2590</v>
      </c>
    </row>
    <row r="1434" spans="1:4">
      <c r="A1434" s="745"/>
      <c r="B1434" s="745" t="str">
        <f>B$38</f>
        <v>S1</v>
      </c>
      <c r="C1434" s="745"/>
      <c r="D1434" s="774"/>
    </row>
    <row r="1435" spans="1:4">
      <c r="A1435" s="745"/>
      <c r="B1435" s="745" t="str">
        <f>B$39</f>
        <v>S2</v>
      </c>
      <c r="C1435" s="749"/>
      <c r="D1435" s="773"/>
    </row>
    <row r="1436" spans="1:4">
      <c r="A1436" s="745"/>
      <c r="B1436" s="745" t="str">
        <f>B$40</f>
        <v>S3</v>
      </c>
      <c r="C1436" s="745"/>
      <c r="D1436" s="774"/>
    </row>
    <row r="1437" spans="1:4">
      <c r="A1437" s="745"/>
      <c r="B1437" s="745" t="str">
        <f>B$41</f>
        <v>S4</v>
      </c>
      <c r="C1437" s="749"/>
      <c r="D1437" s="773"/>
    </row>
    <row r="1438" spans="1:4">
      <c r="A1438" s="703"/>
      <c r="B1438" s="703"/>
      <c r="C1438" s="703"/>
      <c r="D1438" s="764"/>
    </row>
    <row r="1439" spans="1:4" ht="28">
      <c r="A1439" s="757" t="s">
        <v>3353</v>
      </c>
      <c r="B1439" s="757"/>
      <c r="C1439" s="757" t="s">
        <v>3354</v>
      </c>
      <c r="D1439" s="776"/>
    </row>
    <row r="1440" spans="1:4" ht="28">
      <c r="A1440" s="745"/>
      <c r="B1440" s="745" t="str">
        <f>B$37</f>
        <v>RA</v>
      </c>
      <c r="C1440" s="749" t="s">
        <v>3355</v>
      </c>
      <c r="D1440" s="786" t="s">
        <v>2590</v>
      </c>
    </row>
    <row r="1441" spans="1:4">
      <c r="A1441" s="745"/>
      <c r="B1441" s="745" t="str">
        <f>B$38</f>
        <v>S1</v>
      </c>
      <c r="C1441" s="745"/>
      <c r="D1441" s="774"/>
    </row>
    <row r="1442" spans="1:4">
      <c r="A1442" s="745"/>
      <c r="B1442" s="745" t="str">
        <f>B$39</f>
        <v>S2</v>
      </c>
      <c r="C1442" s="749"/>
      <c r="D1442" s="773"/>
    </row>
    <row r="1443" spans="1:4">
      <c r="A1443" s="745"/>
      <c r="B1443" s="745" t="str">
        <f>B$40</f>
        <v>S3</v>
      </c>
      <c r="C1443" s="745"/>
      <c r="D1443" s="774"/>
    </row>
    <row r="1444" spans="1:4">
      <c r="A1444" s="745"/>
      <c r="B1444" s="745" t="str">
        <f>B$41</f>
        <v>S4</v>
      </c>
      <c r="C1444" s="749"/>
      <c r="D1444" s="773"/>
    </row>
    <row r="1445" spans="1:4">
      <c r="A1445" s="703"/>
      <c r="B1445" s="703"/>
      <c r="C1445" s="703"/>
      <c r="D1445" s="764"/>
    </row>
    <row r="1446" spans="1:4" ht="28">
      <c r="A1446" s="767">
        <v>6.8</v>
      </c>
      <c r="B1446" s="767"/>
      <c r="C1446" s="767" t="s">
        <v>3356</v>
      </c>
      <c r="D1446" s="768">
        <v>5</v>
      </c>
    </row>
    <row r="1447" spans="1:4">
      <c r="A1447" s="757" t="s">
        <v>3357</v>
      </c>
      <c r="B1447" s="757"/>
      <c r="C1447" s="757" t="s">
        <v>3358</v>
      </c>
      <c r="D1447" s="776"/>
    </row>
    <row r="1448" spans="1:4">
      <c r="A1448" s="745"/>
      <c r="B1448" s="745" t="str">
        <f>B$37</f>
        <v>RA</v>
      </c>
      <c r="C1448" s="749" t="s">
        <v>3359</v>
      </c>
      <c r="D1448" s="786" t="s">
        <v>2590</v>
      </c>
    </row>
    <row r="1449" spans="1:4">
      <c r="A1449" s="745"/>
      <c r="B1449" s="745" t="str">
        <f>B$38</f>
        <v>S1</v>
      </c>
      <c r="C1449" s="749"/>
      <c r="D1449" s="773"/>
    </row>
    <row r="1450" spans="1:4">
      <c r="A1450" s="745"/>
      <c r="B1450" s="745" t="str">
        <f>B$39</f>
        <v>S2</v>
      </c>
      <c r="C1450" s="745"/>
      <c r="D1450" s="774"/>
    </row>
    <row r="1451" spans="1:4">
      <c r="A1451" s="745"/>
      <c r="B1451" s="745" t="str">
        <f>B$40</f>
        <v>S3</v>
      </c>
      <c r="C1451" s="745"/>
      <c r="D1451" s="774"/>
    </row>
    <row r="1452" spans="1:4">
      <c r="A1452" s="745"/>
      <c r="B1452" s="745" t="str">
        <f>B$41</f>
        <v>S4</v>
      </c>
      <c r="C1452" s="749"/>
      <c r="D1452" s="774"/>
    </row>
    <row r="1453" spans="1:4">
      <c r="A1453" s="703"/>
      <c r="B1453" s="703"/>
      <c r="C1453" s="703"/>
      <c r="D1453" s="764"/>
    </row>
    <row r="1454" spans="1:4" ht="42">
      <c r="A1454" s="757" t="s">
        <v>3360</v>
      </c>
      <c r="B1454" s="757"/>
      <c r="C1454" s="757" t="s">
        <v>3361</v>
      </c>
      <c r="D1454" s="776"/>
    </row>
    <row r="1455" spans="1:4">
      <c r="A1455" s="745"/>
      <c r="B1455" s="745" t="str">
        <f>B$37</f>
        <v>RA</v>
      </c>
      <c r="C1455" s="749" t="s">
        <v>3359</v>
      </c>
      <c r="D1455" s="786" t="s">
        <v>2590</v>
      </c>
    </row>
    <row r="1456" spans="1:4">
      <c r="A1456" s="745"/>
      <c r="B1456" s="745" t="str">
        <f>B$38</f>
        <v>S1</v>
      </c>
      <c r="C1456" s="749"/>
      <c r="D1456" s="773"/>
    </row>
    <row r="1457" spans="1:4">
      <c r="A1457" s="745"/>
      <c r="B1457" s="745" t="str">
        <f>B$39</f>
        <v>S2</v>
      </c>
      <c r="C1457" s="780"/>
      <c r="D1457" s="774"/>
    </row>
    <row r="1458" spans="1:4">
      <c r="A1458" s="745"/>
      <c r="B1458" s="745" t="str">
        <f>B$40</f>
        <v>S3</v>
      </c>
      <c r="C1458" s="780"/>
      <c r="D1458" s="774"/>
    </row>
    <row r="1459" spans="1:4">
      <c r="A1459" s="745"/>
      <c r="B1459" s="745" t="str">
        <f>B$41</f>
        <v>S4</v>
      </c>
      <c r="C1459" s="772"/>
      <c r="D1459" s="774"/>
    </row>
    <row r="1460" spans="1:4">
      <c r="A1460" s="703"/>
      <c r="B1460" s="703"/>
      <c r="C1460" s="781"/>
      <c r="D1460" s="764"/>
    </row>
    <row r="1461" spans="1:4">
      <c r="A1461" s="757" t="s">
        <v>3362</v>
      </c>
      <c r="B1461" s="757"/>
      <c r="C1461" s="782" t="s">
        <v>3363</v>
      </c>
      <c r="D1461" s="776"/>
    </row>
    <row r="1462" spans="1:4">
      <c r="A1462" s="745"/>
      <c r="B1462" s="745" t="str">
        <f>B$37</f>
        <v>RA</v>
      </c>
      <c r="C1462" s="772" t="s">
        <v>3364</v>
      </c>
      <c r="D1462" s="786" t="s">
        <v>2590</v>
      </c>
    </row>
    <row r="1463" spans="1:4">
      <c r="A1463" s="745"/>
      <c r="B1463" s="745" t="str">
        <f>B$38</f>
        <v>S1</v>
      </c>
      <c r="C1463" s="772"/>
      <c r="D1463" s="773"/>
    </row>
    <row r="1464" spans="1:4">
      <c r="A1464" s="745"/>
      <c r="B1464" s="745" t="str">
        <f>B$39</f>
        <v>S2</v>
      </c>
      <c r="C1464" s="745"/>
      <c r="D1464" s="774"/>
    </row>
    <row r="1465" spans="1:4">
      <c r="A1465" s="745"/>
      <c r="B1465" s="745" t="str">
        <f>B$40</f>
        <v>S3</v>
      </c>
      <c r="C1465" s="745"/>
      <c r="D1465" s="774"/>
    </row>
    <row r="1466" spans="1:4">
      <c r="A1466" s="745"/>
      <c r="B1466" s="745" t="str">
        <f>B$41</f>
        <v>S4</v>
      </c>
      <c r="C1466" s="749"/>
      <c r="D1466" s="774"/>
    </row>
    <row r="1467" spans="1:4">
      <c r="A1467" s="703"/>
      <c r="B1467" s="703"/>
      <c r="C1467" s="703"/>
      <c r="D1467" s="764"/>
    </row>
    <row r="1468" spans="1:4">
      <c r="A1468" s="767">
        <v>6.9</v>
      </c>
      <c r="B1468" s="767"/>
      <c r="C1468" s="767" t="s">
        <v>3365</v>
      </c>
      <c r="D1468" s="768">
        <v>5</v>
      </c>
    </row>
    <row r="1469" spans="1:4">
      <c r="A1469" s="757" t="s">
        <v>3366</v>
      </c>
      <c r="B1469" s="757"/>
      <c r="C1469" s="757" t="s">
        <v>3367</v>
      </c>
      <c r="D1469" s="776"/>
    </row>
    <row r="1470" spans="1:4">
      <c r="A1470" s="745"/>
      <c r="B1470" s="745" t="str">
        <f>B$37</f>
        <v>RA</v>
      </c>
      <c r="C1470" s="749" t="s">
        <v>3368</v>
      </c>
      <c r="D1470" s="786" t="s">
        <v>2590</v>
      </c>
    </row>
    <row r="1471" spans="1:4">
      <c r="A1471" s="745"/>
      <c r="B1471" s="745" t="str">
        <f>B$38</f>
        <v>S1</v>
      </c>
      <c r="C1471" s="749" t="s">
        <v>3368</v>
      </c>
      <c r="D1471" s="786" t="s">
        <v>2590</v>
      </c>
    </row>
    <row r="1472" spans="1:4">
      <c r="A1472" s="745"/>
      <c r="B1472" s="745" t="str">
        <f>B$39</f>
        <v>S2</v>
      </c>
      <c r="C1472" s="780"/>
      <c r="D1472" s="774"/>
    </row>
    <row r="1473" spans="1:4">
      <c r="A1473" s="745"/>
      <c r="B1473" s="745" t="str">
        <f>B$40</f>
        <v>S3</v>
      </c>
      <c r="C1473" s="772"/>
      <c r="D1473" s="773"/>
    </row>
    <row r="1474" spans="1:4">
      <c r="A1474" s="745"/>
      <c r="B1474" s="745" t="str">
        <f>B$41</f>
        <v>S4</v>
      </c>
      <c r="C1474" s="772"/>
      <c r="D1474" s="773"/>
    </row>
    <row r="1475" spans="1:4">
      <c r="A1475" s="703"/>
      <c r="B1475" s="703"/>
      <c r="C1475" s="781"/>
      <c r="D1475" s="764"/>
    </row>
    <row r="1476" spans="1:4">
      <c r="A1476" s="757" t="s">
        <v>3369</v>
      </c>
      <c r="B1476" s="757"/>
      <c r="C1476" s="782" t="s">
        <v>3370</v>
      </c>
      <c r="D1476" s="776"/>
    </row>
    <row r="1477" spans="1:4">
      <c r="A1477" s="745"/>
      <c r="B1477" s="745" t="str">
        <f>B$37</f>
        <v>RA</v>
      </c>
      <c r="C1477" s="749" t="s">
        <v>3368</v>
      </c>
      <c r="D1477" s="786" t="s">
        <v>2590</v>
      </c>
    </row>
    <row r="1478" spans="1:4">
      <c r="A1478" s="745"/>
      <c r="B1478" s="745" t="str">
        <f>B$38</f>
        <v>S1</v>
      </c>
      <c r="C1478" s="749" t="s">
        <v>3368</v>
      </c>
      <c r="D1478" s="786" t="s">
        <v>2590</v>
      </c>
    </row>
    <row r="1479" spans="1:4">
      <c r="A1479" s="745"/>
      <c r="B1479" s="745" t="str">
        <f>B$39</f>
        <v>S2</v>
      </c>
      <c r="C1479" s="749"/>
      <c r="D1479" s="773"/>
    </row>
    <row r="1480" spans="1:4">
      <c r="A1480" s="745"/>
      <c r="B1480" s="745" t="str">
        <f>B$40</f>
        <v>S3</v>
      </c>
      <c r="C1480" s="749"/>
      <c r="D1480" s="773"/>
    </row>
    <row r="1481" spans="1:4">
      <c r="A1481" s="745"/>
      <c r="B1481" s="745" t="str">
        <f>B$41</f>
        <v>S4</v>
      </c>
      <c r="C1481" s="772"/>
      <c r="D1481" s="773"/>
    </row>
    <row r="1482" spans="1:4">
      <c r="A1482" s="703"/>
      <c r="B1482" s="703"/>
      <c r="C1482" s="703"/>
      <c r="D1482" s="764"/>
    </row>
    <row r="1483" spans="1:4">
      <c r="A1483" s="757" t="s">
        <v>3371</v>
      </c>
      <c r="B1483" s="757"/>
      <c r="C1483" s="757" t="s">
        <v>3372</v>
      </c>
      <c r="D1483" s="776"/>
    </row>
    <row r="1484" spans="1:4">
      <c r="A1484" s="745"/>
      <c r="B1484" s="745" t="str">
        <f>B$37</f>
        <v>RA</v>
      </c>
      <c r="C1484" s="749" t="s">
        <v>3368</v>
      </c>
      <c r="D1484" s="786" t="s">
        <v>2590</v>
      </c>
    </row>
    <row r="1485" spans="1:4">
      <c r="A1485" s="745"/>
      <c r="B1485" s="745" t="str">
        <f>B$38</f>
        <v>S1</v>
      </c>
      <c r="C1485" s="749" t="s">
        <v>3368</v>
      </c>
      <c r="D1485" s="786" t="s">
        <v>2590</v>
      </c>
    </row>
    <row r="1486" spans="1:4">
      <c r="A1486" s="745"/>
      <c r="B1486" s="745" t="str">
        <f>B$39</f>
        <v>S2</v>
      </c>
      <c r="C1486" s="749"/>
      <c r="D1486" s="773"/>
    </row>
    <row r="1487" spans="1:4">
      <c r="A1487" s="745"/>
      <c r="B1487" s="745" t="str">
        <f>B$40</f>
        <v>S3</v>
      </c>
      <c r="C1487" s="772"/>
      <c r="D1487" s="773"/>
    </row>
    <row r="1488" spans="1:4">
      <c r="A1488" s="745"/>
      <c r="B1488" s="745" t="str">
        <f>B$41</f>
        <v>S4</v>
      </c>
      <c r="C1488" s="772"/>
      <c r="D1488" s="773"/>
    </row>
    <row r="1489" spans="1:4">
      <c r="A1489" s="703"/>
      <c r="B1489" s="703"/>
      <c r="C1489" s="781"/>
      <c r="D1489" s="764"/>
    </row>
    <row r="1490" spans="1:4">
      <c r="A1490" s="757" t="s">
        <v>3373</v>
      </c>
      <c r="B1490" s="757"/>
      <c r="C1490" s="782" t="s">
        <v>3374</v>
      </c>
      <c r="D1490" s="776"/>
    </row>
    <row r="1491" spans="1:4">
      <c r="A1491" s="745"/>
      <c r="B1491" s="745" t="str">
        <f>B$37</f>
        <v>RA</v>
      </c>
      <c r="C1491" s="772" t="s">
        <v>3368</v>
      </c>
      <c r="D1491" s="786" t="s">
        <v>2590</v>
      </c>
    </row>
    <row r="1492" spans="1:4">
      <c r="A1492" s="745"/>
      <c r="B1492" s="745" t="str">
        <f>B$38</f>
        <v>S1</v>
      </c>
      <c r="C1492" s="749" t="s">
        <v>3368</v>
      </c>
      <c r="D1492" s="786" t="s">
        <v>2590</v>
      </c>
    </row>
    <row r="1493" spans="1:4">
      <c r="A1493" s="745"/>
      <c r="B1493" s="745" t="str">
        <f>B$39</f>
        <v>S2</v>
      </c>
      <c r="C1493" s="749"/>
      <c r="D1493" s="773"/>
    </row>
    <row r="1494" spans="1:4">
      <c r="A1494" s="745"/>
      <c r="B1494" s="745" t="str">
        <f>B$40</f>
        <v>S3</v>
      </c>
      <c r="C1494" s="772"/>
      <c r="D1494" s="773"/>
    </row>
    <row r="1495" spans="1:4">
      <c r="A1495" s="745"/>
      <c r="B1495" s="745" t="str">
        <f>B$41</f>
        <v>S4</v>
      </c>
      <c r="C1495" s="772"/>
      <c r="D1495" s="773"/>
    </row>
    <row r="1496" spans="1:4">
      <c r="A1496" s="703"/>
      <c r="B1496" s="703"/>
      <c r="C1496" s="703"/>
      <c r="D1496" s="764"/>
    </row>
    <row r="1497" spans="1:4" ht="56">
      <c r="A1497" s="810">
        <v>6.1</v>
      </c>
      <c r="B1497" s="767"/>
      <c r="C1497" s="767" t="s">
        <v>3375</v>
      </c>
      <c r="D1497" s="768">
        <v>4</v>
      </c>
    </row>
    <row r="1498" spans="1:4" ht="84">
      <c r="A1498" s="757" t="s">
        <v>3376</v>
      </c>
      <c r="B1498" s="757"/>
      <c r="C1498" s="757" t="s">
        <v>3377</v>
      </c>
      <c r="D1498" s="776"/>
    </row>
    <row r="1499" spans="1:4" ht="28">
      <c r="A1499" s="745"/>
      <c r="B1499" s="745" t="str">
        <f>B$37</f>
        <v>RA</v>
      </c>
      <c r="C1499" s="749" t="s">
        <v>3378</v>
      </c>
      <c r="D1499" s="786" t="s">
        <v>2590</v>
      </c>
    </row>
    <row r="1500" spans="1:4">
      <c r="A1500" s="745"/>
      <c r="B1500" s="745" t="str">
        <f>B$38</f>
        <v>S1</v>
      </c>
      <c r="C1500" s="749"/>
      <c r="D1500" s="773"/>
    </row>
    <row r="1501" spans="1:4">
      <c r="A1501" s="745"/>
      <c r="B1501" s="745" t="str">
        <f>B$39</f>
        <v>S2</v>
      </c>
      <c r="C1501" s="780"/>
      <c r="D1501" s="774"/>
    </row>
    <row r="1502" spans="1:4">
      <c r="A1502" s="745"/>
      <c r="B1502" s="745" t="str">
        <f>B$40</f>
        <v>S3</v>
      </c>
      <c r="C1502" s="780"/>
      <c r="D1502" s="774"/>
    </row>
    <row r="1503" spans="1:4">
      <c r="A1503" s="745"/>
      <c r="B1503" s="745" t="str">
        <f>B$41</f>
        <v>S4</v>
      </c>
      <c r="C1503" s="772"/>
      <c r="D1503" s="774"/>
    </row>
    <row r="1504" spans="1:4">
      <c r="A1504" s="703"/>
      <c r="B1504" s="703"/>
      <c r="C1504" s="781"/>
      <c r="D1504" s="764"/>
    </row>
    <row r="1505" spans="1:4" ht="28">
      <c r="A1505" s="757" t="s">
        <v>3379</v>
      </c>
      <c r="B1505" s="757"/>
      <c r="C1505" s="782" t="s">
        <v>3380</v>
      </c>
      <c r="D1505" s="776"/>
    </row>
    <row r="1506" spans="1:4" ht="56">
      <c r="A1506" s="745"/>
      <c r="B1506" s="745" t="str">
        <f>B$37</f>
        <v>RA</v>
      </c>
      <c r="C1506" s="772" t="s">
        <v>3381</v>
      </c>
      <c r="D1506" s="786" t="s">
        <v>2590</v>
      </c>
    </row>
    <row r="1507" spans="1:4">
      <c r="A1507" s="745"/>
      <c r="B1507" s="745" t="str">
        <f>B$38</f>
        <v>S1</v>
      </c>
      <c r="C1507" s="772"/>
      <c r="D1507" s="773"/>
    </row>
    <row r="1508" spans="1:4">
      <c r="A1508" s="745"/>
      <c r="B1508" s="745" t="str">
        <f>B$39</f>
        <v>S2</v>
      </c>
      <c r="C1508" s="780"/>
      <c r="D1508" s="774"/>
    </row>
    <row r="1509" spans="1:4">
      <c r="A1509" s="745"/>
      <c r="B1509" s="745" t="str">
        <f>B$40</f>
        <v>S3</v>
      </c>
      <c r="C1509" s="780"/>
      <c r="D1509" s="774"/>
    </row>
    <row r="1510" spans="1:4">
      <c r="A1510" s="745"/>
      <c r="B1510" s="745" t="str">
        <f>B$41</f>
        <v>S4</v>
      </c>
      <c r="C1510" s="772"/>
      <c r="D1510" s="774"/>
    </row>
    <row r="1511" spans="1:4">
      <c r="A1511" s="703"/>
      <c r="B1511" s="703"/>
      <c r="C1511" s="781"/>
      <c r="D1511" s="764"/>
    </row>
    <row r="1512" spans="1:4">
      <c r="A1512" s="757" t="s">
        <v>3382</v>
      </c>
      <c r="B1512" s="757"/>
      <c r="C1512" s="782" t="s">
        <v>3383</v>
      </c>
      <c r="D1512" s="776"/>
    </row>
    <row r="1513" spans="1:4" ht="84">
      <c r="A1513" s="745"/>
      <c r="B1513" s="745" t="s">
        <v>1069</v>
      </c>
      <c r="C1513" s="772" t="s">
        <v>3384</v>
      </c>
      <c r="D1513" s="786" t="s">
        <v>2590</v>
      </c>
    </row>
    <row r="1514" spans="1:4">
      <c r="A1514" s="745"/>
      <c r="B1514" s="745" t="str">
        <f>B$38</f>
        <v>S1</v>
      </c>
      <c r="C1514" s="772"/>
      <c r="D1514" s="773"/>
    </row>
    <row r="1515" spans="1:4">
      <c r="A1515" s="745"/>
      <c r="B1515" s="745" t="str">
        <f>B$39</f>
        <v>S2</v>
      </c>
      <c r="C1515" s="745"/>
      <c r="D1515" s="774"/>
    </row>
    <row r="1516" spans="1:4">
      <c r="A1516" s="745"/>
      <c r="B1516" s="745" t="str">
        <f>B$40</f>
        <v>S3</v>
      </c>
      <c r="C1516" s="745"/>
      <c r="D1516" s="774"/>
    </row>
    <row r="1517" spans="1:4">
      <c r="A1517" s="745"/>
      <c r="B1517" s="745" t="str">
        <f>B$41</f>
        <v>S4</v>
      </c>
      <c r="C1517" s="749"/>
      <c r="D1517" s="774"/>
    </row>
    <row r="1518" spans="1:4">
      <c r="A1518" s="703"/>
      <c r="B1518" s="703"/>
      <c r="C1518" s="703"/>
      <c r="D1518" s="764"/>
    </row>
    <row r="1519" spans="1:4">
      <c r="A1519" s="703"/>
      <c r="B1519" s="703"/>
      <c r="C1519" s="703"/>
      <c r="D1519" s="764"/>
    </row>
    <row r="1520" spans="1:4" ht="42">
      <c r="A1520" s="767">
        <v>7</v>
      </c>
      <c r="B1520" s="767"/>
      <c r="C1520" s="767" t="s">
        <v>3385</v>
      </c>
      <c r="D1520" s="768"/>
    </row>
    <row r="1521" spans="1:4">
      <c r="A1521" s="767" t="s">
        <v>3386</v>
      </c>
      <c r="B1521" s="767"/>
      <c r="C1521" s="767" t="s">
        <v>3387</v>
      </c>
      <c r="D1521" s="768">
        <v>5</v>
      </c>
    </row>
    <row r="1522" spans="1:4" ht="98">
      <c r="A1522" s="757" t="s">
        <v>3388</v>
      </c>
      <c r="B1522" s="757"/>
      <c r="C1522" s="757" t="s">
        <v>3389</v>
      </c>
      <c r="D1522" s="776"/>
    </row>
    <row r="1523" spans="1:4">
      <c r="A1523" s="745"/>
      <c r="B1523" s="745" t="s">
        <v>1069</v>
      </c>
      <c r="C1523" s="749" t="s">
        <v>3390</v>
      </c>
      <c r="D1523" s="786" t="s">
        <v>2590</v>
      </c>
    </row>
    <row r="1524" spans="1:4">
      <c r="A1524" s="745"/>
      <c r="B1524" s="745" t="str">
        <f>B$38</f>
        <v>S1</v>
      </c>
      <c r="C1524" s="745"/>
      <c r="D1524" s="774"/>
    </row>
    <row r="1525" spans="1:4">
      <c r="A1525" s="745"/>
      <c r="B1525" s="745" t="str">
        <f>B$39</f>
        <v>S2</v>
      </c>
      <c r="C1525" s="745"/>
      <c r="D1525" s="774"/>
    </row>
    <row r="1526" spans="1:4">
      <c r="A1526" s="745"/>
      <c r="B1526" s="745" t="str">
        <f>B$40</f>
        <v>S3</v>
      </c>
      <c r="C1526" s="749"/>
      <c r="D1526" s="773"/>
    </row>
    <row r="1527" spans="1:4">
      <c r="A1527" s="745"/>
      <c r="B1527" s="745" t="str">
        <f>B$41</f>
        <v>S4</v>
      </c>
      <c r="C1527" s="749"/>
      <c r="D1527" s="773"/>
    </row>
    <row r="1528" spans="1:4">
      <c r="A1528" s="703"/>
      <c r="B1528" s="703"/>
      <c r="C1528" s="703"/>
      <c r="D1528" s="764"/>
    </row>
    <row r="1529" spans="1:4" ht="28">
      <c r="A1529" s="767" t="s">
        <v>3391</v>
      </c>
      <c r="B1529" s="767"/>
      <c r="C1529" s="767" t="s">
        <v>3392</v>
      </c>
      <c r="D1529" s="768">
        <v>5</v>
      </c>
    </row>
    <row r="1530" spans="1:4">
      <c r="A1530" s="757" t="s">
        <v>3393</v>
      </c>
      <c r="B1530" s="757"/>
      <c r="C1530" s="757" t="s">
        <v>3394</v>
      </c>
      <c r="D1530" s="776"/>
    </row>
    <row r="1531" spans="1:4">
      <c r="A1531" s="745"/>
      <c r="B1531" s="745" t="s">
        <v>1069</v>
      </c>
      <c r="C1531" s="749" t="s">
        <v>3395</v>
      </c>
      <c r="D1531" s="786" t="s">
        <v>2590</v>
      </c>
    </row>
    <row r="1532" spans="1:4">
      <c r="A1532" s="745"/>
      <c r="B1532" s="745" t="str">
        <f>B$38</f>
        <v>S1</v>
      </c>
      <c r="C1532" s="745"/>
      <c r="D1532" s="774"/>
    </row>
    <row r="1533" spans="1:4">
      <c r="A1533" s="745"/>
      <c r="B1533" s="745" t="str">
        <f>B$39</f>
        <v>S2</v>
      </c>
      <c r="C1533" s="745"/>
      <c r="D1533" s="774"/>
    </row>
    <row r="1534" spans="1:4">
      <c r="A1534" s="745"/>
      <c r="B1534" s="745" t="str">
        <f>B$40</f>
        <v>S3</v>
      </c>
      <c r="C1534" s="749"/>
      <c r="D1534" s="773"/>
    </row>
    <row r="1535" spans="1:4">
      <c r="A1535" s="745"/>
      <c r="B1535" s="745" t="str">
        <f>B$41</f>
        <v>S4</v>
      </c>
      <c r="C1535" s="749"/>
      <c r="D1535" s="773"/>
    </row>
    <row r="1536" spans="1:4">
      <c r="A1536" s="703"/>
      <c r="B1536" s="703"/>
      <c r="C1536" s="703"/>
      <c r="D1536" s="764"/>
    </row>
    <row r="1537" spans="1:4" ht="28">
      <c r="A1537" s="757" t="s">
        <v>3396</v>
      </c>
      <c r="B1537" s="757"/>
      <c r="C1537" s="757" t="s">
        <v>3397</v>
      </c>
      <c r="D1537" s="776"/>
    </row>
    <row r="1538" spans="1:4">
      <c r="A1538" s="745"/>
      <c r="B1538" s="745" t="s">
        <v>1069</v>
      </c>
      <c r="C1538" s="749" t="s">
        <v>3398</v>
      </c>
      <c r="D1538" s="786" t="s">
        <v>2590</v>
      </c>
    </row>
    <row r="1539" spans="1:4">
      <c r="A1539" s="745"/>
      <c r="B1539" s="745" t="str">
        <f>B$38</f>
        <v>S1</v>
      </c>
      <c r="C1539" s="745"/>
      <c r="D1539" s="774"/>
    </row>
    <row r="1540" spans="1:4">
      <c r="A1540" s="745"/>
      <c r="B1540" s="745" t="str">
        <f>B$39</f>
        <v>S2</v>
      </c>
      <c r="C1540" s="745"/>
      <c r="D1540" s="774"/>
    </row>
    <row r="1541" spans="1:4">
      <c r="A1541" s="745"/>
      <c r="B1541" s="745" t="str">
        <f>B$40</f>
        <v>S3</v>
      </c>
      <c r="C1541" s="749"/>
      <c r="D1541" s="773"/>
    </row>
    <row r="1542" spans="1:4">
      <c r="A1542" s="745"/>
      <c r="B1542" s="745" t="str">
        <f>B$41</f>
        <v>S4</v>
      </c>
      <c r="C1542" s="749"/>
      <c r="D1542" s="773"/>
    </row>
    <row r="1543" spans="1:4">
      <c r="A1543" s="703"/>
      <c r="B1543" s="703"/>
      <c r="C1543" s="703"/>
      <c r="D1543" s="764"/>
    </row>
    <row r="1544" spans="1:4" ht="28">
      <c r="A1544" s="757" t="s">
        <v>3399</v>
      </c>
      <c r="B1544" s="757"/>
      <c r="C1544" s="757" t="s">
        <v>3400</v>
      </c>
      <c r="D1544" s="776"/>
    </row>
    <row r="1545" spans="1:4" ht="28">
      <c r="A1545" s="745"/>
      <c r="B1545" s="745" t="s">
        <v>1069</v>
      </c>
      <c r="C1545" s="749" t="s">
        <v>3401</v>
      </c>
      <c r="D1545" s="786" t="s">
        <v>2590</v>
      </c>
    </row>
    <row r="1546" spans="1:4">
      <c r="A1546" s="745"/>
      <c r="B1546" s="745" t="str">
        <f>B$38</f>
        <v>S1</v>
      </c>
      <c r="C1546" s="745"/>
      <c r="D1546" s="774"/>
    </row>
    <row r="1547" spans="1:4">
      <c r="A1547" s="745"/>
      <c r="B1547" s="745" t="str">
        <f>B$39</f>
        <v>S2</v>
      </c>
      <c r="C1547" s="745"/>
      <c r="D1547" s="774"/>
    </row>
    <row r="1548" spans="1:4">
      <c r="A1548" s="745"/>
      <c r="B1548" s="745" t="str">
        <f>B$40</f>
        <v>S3</v>
      </c>
      <c r="C1548" s="749"/>
      <c r="D1548" s="773"/>
    </row>
    <row r="1549" spans="1:4">
      <c r="A1549" s="745"/>
      <c r="B1549" s="745" t="str">
        <f>B$41</f>
        <v>S4</v>
      </c>
      <c r="C1549" s="749"/>
      <c r="D1549" s="773"/>
    </row>
    <row r="1550" spans="1:4">
      <c r="A1550" s="703"/>
      <c r="B1550" s="703"/>
      <c r="C1550" s="703"/>
      <c r="D1550" s="764"/>
    </row>
    <row r="1551" spans="1:4">
      <c r="A1551" s="757" t="s">
        <v>3402</v>
      </c>
      <c r="B1551" s="757"/>
      <c r="C1551" s="757" t="s">
        <v>3403</v>
      </c>
      <c r="D1551" s="776"/>
    </row>
    <row r="1552" spans="1:4" ht="28">
      <c r="A1552" s="745"/>
      <c r="B1552" s="745" t="s">
        <v>1069</v>
      </c>
      <c r="C1552" s="749" t="s">
        <v>3404</v>
      </c>
      <c r="D1552" s="786" t="s">
        <v>2590</v>
      </c>
    </row>
    <row r="1553" spans="1:4">
      <c r="A1553" s="745"/>
      <c r="B1553" s="745" t="str">
        <f>B$38</f>
        <v>S1</v>
      </c>
      <c r="C1553" s="745"/>
      <c r="D1553" s="774"/>
    </row>
    <row r="1554" spans="1:4">
      <c r="A1554" s="745"/>
      <c r="B1554" s="745" t="str">
        <f>B$39</f>
        <v>S2</v>
      </c>
      <c r="C1554" s="745"/>
      <c r="D1554" s="774"/>
    </row>
    <row r="1555" spans="1:4">
      <c r="A1555" s="745"/>
      <c r="B1555" s="745" t="str">
        <f>B$40</f>
        <v>S3</v>
      </c>
      <c r="C1555" s="749"/>
      <c r="D1555" s="773"/>
    </row>
    <row r="1556" spans="1:4">
      <c r="A1556" s="745"/>
      <c r="B1556" s="745" t="str">
        <f>B$41</f>
        <v>S4</v>
      </c>
      <c r="C1556" s="749"/>
      <c r="D1556" s="773"/>
    </row>
    <row r="1557" spans="1:4">
      <c r="A1557" s="703"/>
      <c r="B1557" s="703"/>
      <c r="C1557" s="703"/>
      <c r="D1557" s="764"/>
    </row>
    <row r="1558" spans="1:4" ht="56">
      <c r="A1558" s="757" t="s">
        <v>3405</v>
      </c>
      <c r="B1558" s="757"/>
      <c r="C1558" s="757" t="s">
        <v>3406</v>
      </c>
      <c r="D1558" s="776"/>
    </row>
    <row r="1559" spans="1:4" ht="28">
      <c r="A1559" s="745"/>
      <c r="B1559" s="745" t="s">
        <v>1069</v>
      </c>
      <c r="C1559" s="749" t="s">
        <v>3407</v>
      </c>
      <c r="D1559" s="786" t="s">
        <v>2590</v>
      </c>
    </row>
    <row r="1560" spans="1:4">
      <c r="A1560" s="745"/>
      <c r="B1560" s="745" t="str">
        <f>B$38</f>
        <v>S1</v>
      </c>
      <c r="C1560" s="745"/>
      <c r="D1560" s="774"/>
    </row>
    <row r="1561" spans="1:4">
      <c r="A1561" s="745"/>
      <c r="B1561" s="745" t="str">
        <f>B$39</f>
        <v>S2</v>
      </c>
      <c r="C1561" s="745"/>
      <c r="D1561" s="774"/>
    </row>
    <row r="1562" spans="1:4">
      <c r="A1562" s="745"/>
      <c r="B1562" s="745" t="str">
        <f>B$40</f>
        <v>S3</v>
      </c>
      <c r="C1562" s="749"/>
      <c r="D1562" s="773"/>
    </row>
    <row r="1563" spans="1:4">
      <c r="A1563" s="745"/>
      <c r="B1563" s="745" t="str">
        <f>B$41</f>
        <v>S4</v>
      </c>
      <c r="C1563" s="749"/>
      <c r="D1563" s="773"/>
    </row>
    <row r="1564" spans="1:4">
      <c r="A1564" s="703"/>
      <c r="B1564" s="788"/>
      <c r="C1564" s="703"/>
      <c r="D1564" s="764"/>
    </row>
    <row r="1565" spans="1:4">
      <c r="A1565" s="703"/>
      <c r="B1565" s="703"/>
      <c r="C1565" s="703"/>
      <c r="D1565" s="764"/>
    </row>
    <row r="1566" spans="1:4" ht="28">
      <c r="A1566" s="767" t="s">
        <v>3408</v>
      </c>
      <c r="B1566" s="767"/>
      <c r="C1566" s="767" t="s">
        <v>3409</v>
      </c>
      <c r="D1566" s="768">
        <v>4</v>
      </c>
    </row>
    <row r="1567" spans="1:4">
      <c r="A1567" s="757" t="s">
        <v>3410</v>
      </c>
      <c r="B1567" s="757"/>
      <c r="C1567" s="757" t="s">
        <v>3411</v>
      </c>
      <c r="D1567" s="776"/>
    </row>
    <row r="1568" spans="1:4">
      <c r="A1568" s="745"/>
      <c r="B1568" s="745" t="s">
        <v>1069</v>
      </c>
      <c r="C1568" s="749" t="s">
        <v>3412</v>
      </c>
      <c r="D1568" s="786" t="s">
        <v>2590</v>
      </c>
    </row>
    <row r="1569" spans="1:4">
      <c r="A1569" s="745"/>
      <c r="B1569" s="745" t="str">
        <f>B$38</f>
        <v>S1</v>
      </c>
      <c r="C1569" s="745"/>
      <c r="D1569" s="774"/>
    </row>
    <row r="1570" spans="1:4">
      <c r="A1570" s="745"/>
      <c r="B1570" s="745" t="str">
        <f>B$39</f>
        <v>S2</v>
      </c>
      <c r="C1570" s="745"/>
      <c r="D1570" s="774"/>
    </row>
    <row r="1571" spans="1:4">
      <c r="A1571" s="745"/>
      <c r="B1571" s="745" t="str">
        <f>B$40</f>
        <v>S3</v>
      </c>
      <c r="C1571" s="749"/>
      <c r="D1571" s="773"/>
    </row>
    <row r="1572" spans="1:4">
      <c r="A1572" s="745"/>
      <c r="B1572" s="745" t="str">
        <f>B$41</f>
        <v>S4</v>
      </c>
      <c r="C1572" s="749"/>
      <c r="D1572" s="773"/>
    </row>
    <row r="1573" spans="1:4">
      <c r="A1573" s="703"/>
      <c r="B1573" s="703"/>
      <c r="C1573" s="703"/>
      <c r="D1573" s="764"/>
    </row>
    <row r="1574" spans="1:4">
      <c r="A1574" s="757" t="s">
        <v>3413</v>
      </c>
      <c r="B1574" s="757"/>
      <c r="C1574" s="757" t="s">
        <v>3414</v>
      </c>
      <c r="D1574" s="776"/>
    </row>
    <row r="1575" spans="1:4">
      <c r="A1575" s="745"/>
      <c r="B1575" s="745" t="s">
        <v>1069</v>
      </c>
      <c r="C1575" s="749" t="s">
        <v>3415</v>
      </c>
      <c r="D1575" s="786" t="s">
        <v>2590</v>
      </c>
    </row>
    <row r="1576" spans="1:4">
      <c r="A1576" s="745"/>
      <c r="B1576" s="745" t="str">
        <f>B$38</f>
        <v>S1</v>
      </c>
      <c r="C1576" s="745"/>
      <c r="D1576" s="774"/>
    </row>
    <row r="1577" spans="1:4">
      <c r="A1577" s="745"/>
      <c r="B1577" s="745" t="str">
        <f>B$39</f>
        <v>S2</v>
      </c>
      <c r="C1577" s="745"/>
      <c r="D1577" s="774"/>
    </row>
    <row r="1578" spans="1:4">
      <c r="A1578" s="745"/>
      <c r="B1578" s="745" t="str">
        <f>B$40</f>
        <v>S3</v>
      </c>
      <c r="C1578" s="749"/>
      <c r="D1578" s="773"/>
    </row>
    <row r="1579" spans="1:4">
      <c r="A1579" s="745"/>
      <c r="B1579" s="745" t="str">
        <f>B$41</f>
        <v>S4</v>
      </c>
      <c r="C1579" s="749"/>
      <c r="D1579" s="773"/>
    </row>
    <row r="1580" spans="1:4">
      <c r="A1580" s="703"/>
      <c r="B1580" s="703"/>
      <c r="C1580" s="703"/>
      <c r="D1580" s="764"/>
    </row>
    <row r="1581" spans="1:4">
      <c r="A1581" s="757" t="s">
        <v>3416</v>
      </c>
      <c r="B1581" s="757"/>
      <c r="C1581" s="757" t="s">
        <v>3417</v>
      </c>
      <c r="D1581" s="776"/>
    </row>
    <row r="1582" spans="1:4">
      <c r="A1582" s="745"/>
      <c r="B1582" s="745" t="s">
        <v>1069</v>
      </c>
      <c r="C1582" s="749" t="s">
        <v>3418</v>
      </c>
      <c r="D1582" s="786" t="s">
        <v>2590</v>
      </c>
    </row>
    <row r="1583" spans="1:4">
      <c r="A1583" s="745"/>
      <c r="B1583" s="745" t="str">
        <f>B$38</f>
        <v>S1</v>
      </c>
      <c r="C1583" s="745"/>
      <c r="D1583" s="774"/>
    </row>
    <row r="1584" spans="1:4">
      <c r="A1584" s="745"/>
      <c r="B1584" s="745" t="str">
        <f>B$39</f>
        <v>S2</v>
      </c>
      <c r="C1584" s="745"/>
      <c r="D1584" s="774"/>
    </row>
    <row r="1585" spans="1:4">
      <c r="A1585" s="745"/>
      <c r="B1585" s="745" t="str">
        <f>B$40</f>
        <v>S3</v>
      </c>
      <c r="C1585" s="749"/>
      <c r="D1585" s="773"/>
    </row>
    <row r="1586" spans="1:4">
      <c r="A1586" s="745"/>
      <c r="B1586" s="745" t="str">
        <f>B$41</f>
        <v>S4</v>
      </c>
      <c r="C1586" s="749"/>
      <c r="D1586" s="773"/>
    </row>
    <row r="1587" spans="1:4">
      <c r="A1587" s="703"/>
      <c r="B1587" s="703"/>
      <c r="C1587" s="703"/>
      <c r="D1587" s="764"/>
    </row>
    <row r="1588" spans="1:4">
      <c r="A1588" s="703"/>
      <c r="B1588" s="703"/>
      <c r="C1588" s="703"/>
      <c r="D1588" s="764"/>
    </row>
    <row r="1589" spans="1:4" ht="42">
      <c r="A1589" s="767" t="s">
        <v>3419</v>
      </c>
      <c r="B1589" s="767"/>
      <c r="C1589" s="767" t="s">
        <v>3420</v>
      </c>
      <c r="D1589" s="768">
        <v>5</v>
      </c>
    </row>
    <row r="1590" spans="1:4" ht="28">
      <c r="A1590" s="757" t="s">
        <v>3421</v>
      </c>
      <c r="B1590" s="757"/>
      <c r="C1590" s="757" t="s">
        <v>3422</v>
      </c>
      <c r="D1590" s="776"/>
    </row>
    <row r="1591" spans="1:4">
      <c r="A1591" s="745"/>
      <c r="B1591" s="745" t="s">
        <v>1069</v>
      </c>
      <c r="C1591" s="749" t="s">
        <v>3423</v>
      </c>
      <c r="D1591" s="786" t="s">
        <v>2590</v>
      </c>
    </row>
    <row r="1592" spans="1:4">
      <c r="A1592" s="745"/>
      <c r="B1592" s="745" t="str">
        <f>B$38</f>
        <v>S1</v>
      </c>
      <c r="C1592" s="745"/>
      <c r="D1592" s="774"/>
    </row>
    <row r="1593" spans="1:4">
      <c r="A1593" s="745"/>
      <c r="B1593" s="745" t="str">
        <f>B$39</f>
        <v>S2</v>
      </c>
      <c r="C1593" s="745"/>
      <c r="D1593" s="774"/>
    </row>
    <row r="1594" spans="1:4">
      <c r="A1594" s="745"/>
      <c r="B1594" s="745" t="str">
        <f>B$40</f>
        <v>S3</v>
      </c>
      <c r="C1594" s="749"/>
      <c r="D1594" s="773"/>
    </row>
    <row r="1595" spans="1:4">
      <c r="A1595" s="745"/>
      <c r="B1595" s="745" t="str">
        <f>B$41</f>
        <v>S4</v>
      </c>
      <c r="C1595" s="749"/>
      <c r="D1595" s="773"/>
    </row>
    <row r="1596" spans="1:4">
      <c r="A1596" s="703"/>
      <c r="B1596" s="703"/>
      <c r="C1596" s="703"/>
      <c r="D1596" s="764"/>
    </row>
    <row r="1597" spans="1:4" ht="84">
      <c r="A1597" s="757" t="s">
        <v>3424</v>
      </c>
      <c r="B1597" s="757"/>
      <c r="C1597" s="757" t="s">
        <v>3425</v>
      </c>
      <c r="D1597" s="776"/>
    </row>
    <row r="1598" spans="1:4" ht="28">
      <c r="A1598" s="745"/>
      <c r="B1598" s="745" t="s">
        <v>1069</v>
      </c>
      <c r="C1598" s="749" t="s">
        <v>3426</v>
      </c>
      <c r="D1598" s="786" t="s">
        <v>2590</v>
      </c>
    </row>
    <row r="1599" spans="1:4">
      <c r="A1599" s="745"/>
      <c r="B1599" s="745" t="str">
        <f>B$38</f>
        <v>S1</v>
      </c>
      <c r="C1599" s="745"/>
      <c r="D1599" s="774"/>
    </row>
    <row r="1600" spans="1:4">
      <c r="A1600" s="745"/>
      <c r="B1600" s="745" t="str">
        <f>B$39</f>
        <v>S2</v>
      </c>
      <c r="C1600" s="745"/>
      <c r="D1600" s="774"/>
    </row>
    <row r="1601" spans="1:4">
      <c r="A1601" s="745"/>
      <c r="B1601" s="745" t="str">
        <f>B$40</f>
        <v>S3</v>
      </c>
      <c r="C1601" s="749"/>
      <c r="D1601" s="773"/>
    </row>
    <row r="1602" spans="1:4">
      <c r="A1602" s="745"/>
      <c r="B1602" s="745" t="str">
        <f>B$41</f>
        <v>S4</v>
      </c>
      <c r="C1602" s="749"/>
      <c r="D1602" s="773"/>
    </row>
    <row r="1603" spans="1:4">
      <c r="A1603" s="703"/>
      <c r="B1603" s="703"/>
      <c r="C1603" s="703"/>
      <c r="D1603" s="764"/>
    </row>
    <row r="1604" spans="1:4">
      <c r="A1604" s="767" t="s">
        <v>3427</v>
      </c>
      <c r="B1604" s="767"/>
      <c r="C1604" s="767" t="s">
        <v>3428</v>
      </c>
      <c r="D1604" s="768">
        <v>5</v>
      </c>
    </row>
    <row r="1605" spans="1:4" ht="154">
      <c r="A1605" s="745" t="s">
        <v>3429</v>
      </c>
      <c r="B1605" s="745"/>
      <c r="C1605" s="745" t="s">
        <v>3430</v>
      </c>
      <c r="D1605" s="774"/>
    </row>
    <row r="1606" spans="1:4" ht="140">
      <c r="A1606" s="757"/>
      <c r="B1606" s="757"/>
      <c r="C1606" s="757" t="s">
        <v>3431</v>
      </c>
      <c r="D1606" s="776"/>
    </row>
    <row r="1607" spans="1:4">
      <c r="A1607" s="745"/>
      <c r="B1607" s="745" t="s">
        <v>1069</v>
      </c>
      <c r="C1607" s="749" t="s">
        <v>3432</v>
      </c>
      <c r="D1607" s="786" t="s">
        <v>2590</v>
      </c>
    </row>
    <row r="1608" spans="1:4">
      <c r="A1608" s="745"/>
      <c r="B1608" s="745" t="str">
        <f>B$38</f>
        <v>S1</v>
      </c>
      <c r="C1608" s="745"/>
      <c r="D1608" s="774"/>
    </row>
    <row r="1609" spans="1:4">
      <c r="A1609" s="745"/>
      <c r="B1609" s="745" t="str">
        <f>B$39</f>
        <v>S2</v>
      </c>
      <c r="C1609" s="745"/>
      <c r="D1609" s="774"/>
    </row>
    <row r="1610" spans="1:4">
      <c r="A1610" s="745"/>
      <c r="B1610" s="745" t="str">
        <f>B$40</f>
        <v>S3</v>
      </c>
      <c r="C1610" s="749"/>
      <c r="D1610" s="773"/>
    </row>
    <row r="1611" spans="1:4">
      <c r="A1611" s="745"/>
      <c r="B1611" s="745" t="str">
        <f>B$41</f>
        <v>S4</v>
      </c>
      <c r="C1611" s="749"/>
      <c r="D1611" s="773"/>
    </row>
    <row r="1612" spans="1:4">
      <c r="A1612" s="703"/>
      <c r="B1612" s="703"/>
      <c r="C1612" s="703"/>
      <c r="D1612" s="764"/>
    </row>
    <row r="1613" spans="1:4">
      <c r="A1613" s="767" t="s">
        <v>3433</v>
      </c>
      <c r="B1613" s="767"/>
      <c r="C1613" s="767" t="s">
        <v>3434</v>
      </c>
      <c r="D1613" s="768">
        <v>4</v>
      </c>
    </row>
    <row r="1614" spans="1:4">
      <c r="A1614" s="757" t="s">
        <v>3435</v>
      </c>
      <c r="B1614" s="757"/>
      <c r="C1614" s="757" t="s">
        <v>3436</v>
      </c>
      <c r="D1614" s="776"/>
    </row>
    <row r="1615" spans="1:4">
      <c r="A1615" s="745"/>
      <c r="B1615" s="745" t="s">
        <v>1069</v>
      </c>
      <c r="C1615" s="749" t="s">
        <v>3437</v>
      </c>
      <c r="D1615" s="773"/>
    </row>
    <row r="1616" spans="1:4">
      <c r="A1616" s="745"/>
      <c r="B1616" s="745" t="str">
        <f>B$38</f>
        <v>S1</v>
      </c>
      <c r="C1616" s="745"/>
      <c r="D1616" s="774"/>
    </row>
    <row r="1617" spans="1:4">
      <c r="A1617" s="745"/>
      <c r="B1617" s="745" t="str">
        <f>B$39</f>
        <v>S2</v>
      </c>
      <c r="C1617" s="745"/>
      <c r="D1617" s="774"/>
    </row>
    <row r="1618" spans="1:4">
      <c r="A1618" s="745"/>
      <c r="B1618" s="745" t="str">
        <f>B$40</f>
        <v>S3</v>
      </c>
      <c r="C1618" s="749"/>
      <c r="D1618" s="773"/>
    </row>
    <row r="1619" spans="1:4">
      <c r="A1619" s="745"/>
      <c r="B1619" s="745" t="str">
        <f>B$41</f>
        <v>S4</v>
      </c>
      <c r="C1619" s="749"/>
      <c r="D1619" s="773"/>
    </row>
    <row r="1620" spans="1:4">
      <c r="A1620" s="703"/>
      <c r="B1620" s="703"/>
      <c r="C1620" s="703"/>
      <c r="D1620" s="764"/>
    </row>
    <row r="1621" spans="1:4" ht="28">
      <c r="A1621" s="767" t="s">
        <v>3438</v>
      </c>
      <c r="B1621" s="767"/>
      <c r="C1621" s="767" t="s">
        <v>3439</v>
      </c>
      <c r="D1621" s="768">
        <v>5</v>
      </c>
    </row>
    <row r="1622" spans="1:4">
      <c r="A1622" s="757" t="s">
        <v>3440</v>
      </c>
      <c r="B1622" s="757"/>
      <c r="C1622" s="757" t="s">
        <v>3441</v>
      </c>
      <c r="D1622" s="776"/>
    </row>
    <row r="1623" spans="1:4">
      <c r="A1623" s="745"/>
      <c r="B1623" s="745" t="s">
        <v>1069</v>
      </c>
      <c r="C1623" s="749" t="s">
        <v>3442</v>
      </c>
      <c r="D1623" s="786" t="s">
        <v>2590</v>
      </c>
    </row>
    <row r="1624" spans="1:4">
      <c r="A1624" s="745"/>
      <c r="B1624" s="745" t="str">
        <f>B$38</f>
        <v>S1</v>
      </c>
      <c r="C1624" s="745"/>
      <c r="D1624" s="774"/>
    </row>
    <row r="1625" spans="1:4">
      <c r="A1625" s="745"/>
      <c r="B1625" s="745" t="str">
        <f>B$39</f>
        <v>S2</v>
      </c>
      <c r="C1625" s="745"/>
      <c r="D1625" s="774"/>
    </row>
    <row r="1626" spans="1:4">
      <c r="A1626" s="745"/>
      <c r="B1626" s="745" t="str">
        <f>B$40</f>
        <v>S3</v>
      </c>
      <c r="C1626" s="749"/>
      <c r="D1626" s="773"/>
    </row>
    <row r="1627" spans="1:4">
      <c r="A1627" s="745"/>
      <c r="B1627" s="745" t="str">
        <f>B$41</f>
        <v>S4</v>
      </c>
      <c r="C1627" s="749"/>
      <c r="D1627" s="773"/>
    </row>
    <row r="1628" spans="1:4">
      <c r="A1628" s="703"/>
      <c r="B1628" s="703"/>
      <c r="C1628" s="703"/>
      <c r="D1628" s="764"/>
    </row>
    <row r="1629" spans="1:4">
      <c r="A1629" s="757" t="s">
        <v>3443</v>
      </c>
      <c r="B1629" s="757"/>
      <c r="C1629" s="757" t="s">
        <v>3444</v>
      </c>
      <c r="D1629" s="776"/>
    </row>
    <row r="1630" spans="1:4" ht="28">
      <c r="A1630" s="745"/>
      <c r="B1630" s="745" t="s">
        <v>1069</v>
      </c>
      <c r="C1630" s="749" t="s">
        <v>3445</v>
      </c>
      <c r="D1630" s="786" t="s">
        <v>2590</v>
      </c>
    </row>
    <row r="1631" spans="1:4">
      <c r="A1631" s="745"/>
      <c r="B1631" s="745" t="str">
        <f>B$38</f>
        <v>S1</v>
      </c>
      <c r="C1631" s="745"/>
      <c r="D1631" s="774"/>
    </row>
    <row r="1632" spans="1:4">
      <c r="A1632" s="745"/>
      <c r="B1632" s="745" t="str">
        <f>B$39</f>
        <v>S2</v>
      </c>
      <c r="C1632" s="745"/>
      <c r="D1632" s="774"/>
    </row>
    <row r="1633" spans="1:4">
      <c r="A1633" s="745"/>
      <c r="B1633" s="745" t="str">
        <f>B$40</f>
        <v>S3</v>
      </c>
      <c r="C1633" s="749"/>
      <c r="D1633" s="773"/>
    </row>
    <row r="1634" spans="1:4">
      <c r="A1634" s="745"/>
      <c r="B1634" s="745" t="str">
        <f>B$41</f>
        <v>S4</v>
      </c>
      <c r="C1634" s="749"/>
      <c r="D1634" s="773"/>
    </row>
    <row r="1635" spans="1:4">
      <c r="A1635" s="703"/>
      <c r="B1635" s="703"/>
      <c r="C1635" s="703"/>
      <c r="D1635" s="764"/>
    </row>
    <row r="1636" spans="1:4" ht="28">
      <c r="A1636" s="767" t="s">
        <v>3446</v>
      </c>
      <c r="B1636" s="767"/>
      <c r="C1636" s="767" t="s">
        <v>3447</v>
      </c>
      <c r="D1636" s="768">
        <v>5</v>
      </c>
    </row>
    <row r="1637" spans="1:4" ht="28">
      <c r="A1637" s="757" t="s">
        <v>3448</v>
      </c>
      <c r="B1637" s="757"/>
      <c r="C1637" s="757" t="s">
        <v>3449</v>
      </c>
      <c r="D1637" s="776"/>
    </row>
    <row r="1638" spans="1:4" ht="28">
      <c r="A1638" s="745"/>
      <c r="B1638" s="745" t="s">
        <v>1069</v>
      </c>
      <c r="C1638" s="749" t="s">
        <v>3450</v>
      </c>
      <c r="D1638" s="786" t="s">
        <v>2590</v>
      </c>
    </row>
    <row r="1639" spans="1:4">
      <c r="A1639" s="745"/>
      <c r="B1639" s="745" t="str">
        <f>B$38</f>
        <v>S1</v>
      </c>
      <c r="C1639" s="745"/>
      <c r="D1639" s="774"/>
    </row>
    <row r="1640" spans="1:4">
      <c r="A1640" s="745"/>
      <c r="B1640" s="745" t="str">
        <f>B$39</f>
        <v>S2</v>
      </c>
      <c r="C1640" s="745"/>
      <c r="D1640" s="774"/>
    </row>
    <row r="1641" spans="1:4">
      <c r="A1641" s="745"/>
      <c r="B1641" s="745" t="str">
        <f>B$40</f>
        <v>S3</v>
      </c>
      <c r="C1641" s="749"/>
      <c r="D1641" s="773"/>
    </row>
    <row r="1642" spans="1:4">
      <c r="A1642" s="745"/>
      <c r="B1642" s="745" t="str">
        <f>B$41</f>
        <v>S4</v>
      </c>
      <c r="C1642" s="749"/>
      <c r="D1642" s="773"/>
    </row>
    <row r="1643" spans="1:4">
      <c r="A1643" s="703"/>
      <c r="B1643" s="703"/>
      <c r="C1643" s="703"/>
      <c r="D1643" s="764"/>
    </row>
    <row r="1644" spans="1:4" ht="28">
      <c r="A1644" s="767" t="s">
        <v>3451</v>
      </c>
      <c r="B1644" s="767"/>
      <c r="C1644" s="767" t="s">
        <v>3452</v>
      </c>
      <c r="D1644" s="768">
        <v>5</v>
      </c>
    </row>
    <row r="1645" spans="1:4" ht="28">
      <c r="A1645" s="757" t="s">
        <v>3453</v>
      </c>
      <c r="B1645" s="757"/>
      <c r="C1645" s="757" t="s">
        <v>3454</v>
      </c>
      <c r="D1645" s="776"/>
    </row>
    <row r="1646" spans="1:4" ht="42">
      <c r="A1646" s="745"/>
      <c r="B1646" s="745" t="s">
        <v>1069</v>
      </c>
      <c r="C1646" s="749" t="s">
        <v>3455</v>
      </c>
      <c r="D1646" s="786" t="s">
        <v>2590</v>
      </c>
    </row>
    <row r="1647" spans="1:4">
      <c r="A1647" s="745"/>
      <c r="B1647" s="745" t="str">
        <f>B$38</f>
        <v>S1</v>
      </c>
      <c r="C1647" s="745"/>
      <c r="D1647" s="774"/>
    </row>
    <row r="1648" spans="1:4">
      <c r="A1648" s="745"/>
      <c r="B1648" s="745" t="str">
        <f>B$39</f>
        <v>S2</v>
      </c>
      <c r="C1648" s="745"/>
      <c r="D1648" s="774"/>
    </row>
    <row r="1649" spans="1:4">
      <c r="A1649" s="745"/>
      <c r="B1649" s="745" t="str">
        <f>B$40</f>
        <v>S3</v>
      </c>
      <c r="C1649" s="749"/>
      <c r="D1649" s="773"/>
    </row>
    <row r="1650" spans="1:4">
      <c r="A1650" s="745"/>
      <c r="B1650" s="745" t="str">
        <f>B$41</f>
        <v>S4</v>
      </c>
      <c r="C1650" s="749"/>
      <c r="D1650" s="773"/>
    </row>
    <row r="1651" spans="1:4">
      <c r="A1651" s="703"/>
      <c r="B1651" s="703"/>
      <c r="C1651" s="703"/>
      <c r="D1651" s="764"/>
    </row>
    <row r="1652" spans="1:4">
      <c r="A1652" s="757" t="s">
        <v>3456</v>
      </c>
      <c r="B1652" s="757"/>
      <c r="C1652" s="757" t="s">
        <v>3457</v>
      </c>
      <c r="D1652" s="776"/>
    </row>
    <row r="1653" spans="1:4" ht="28">
      <c r="A1653" s="745"/>
      <c r="B1653" s="745" t="s">
        <v>1069</v>
      </c>
      <c r="C1653" s="749" t="s">
        <v>3458</v>
      </c>
      <c r="D1653" s="786" t="s">
        <v>2590</v>
      </c>
    </row>
    <row r="1654" spans="1:4">
      <c r="A1654" s="745"/>
      <c r="B1654" s="745" t="str">
        <f>B$38</f>
        <v>S1</v>
      </c>
      <c r="C1654" s="745"/>
      <c r="D1654" s="774"/>
    </row>
    <row r="1655" spans="1:4">
      <c r="A1655" s="745"/>
      <c r="B1655" s="745" t="str">
        <f>B$39</f>
        <v>S2</v>
      </c>
      <c r="C1655" s="745"/>
      <c r="D1655" s="774"/>
    </row>
    <row r="1656" spans="1:4">
      <c r="A1656" s="745"/>
      <c r="B1656" s="745" t="str">
        <f>B$40</f>
        <v>S3</v>
      </c>
      <c r="C1656" s="749"/>
      <c r="D1656" s="773"/>
    </row>
    <row r="1657" spans="1:4">
      <c r="A1657" s="745"/>
      <c r="B1657" s="745" t="str">
        <f>B$41</f>
        <v>S4</v>
      </c>
      <c r="C1657" s="749"/>
      <c r="D1657" s="773"/>
    </row>
    <row r="1658" spans="1:4">
      <c r="A1658" s="703"/>
      <c r="B1658" s="703"/>
      <c r="C1658" s="703"/>
      <c r="D1658" s="764"/>
    </row>
    <row r="1659" spans="1:4">
      <c r="A1659" s="757" t="s">
        <v>3459</v>
      </c>
      <c r="B1659" s="757"/>
      <c r="C1659" s="757" t="s">
        <v>3460</v>
      </c>
      <c r="D1659" s="776"/>
    </row>
    <row r="1660" spans="1:4" ht="28">
      <c r="A1660" s="745"/>
      <c r="B1660" s="745" t="s">
        <v>1069</v>
      </c>
      <c r="C1660" s="749" t="s">
        <v>3461</v>
      </c>
      <c r="D1660" s="786" t="s">
        <v>2590</v>
      </c>
    </row>
    <row r="1661" spans="1:4">
      <c r="A1661" s="745"/>
      <c r="B1661" s="745" t="str">
        <f>B$38</f>
        <v>S1</v>
      </c>
      <c r="C1661" s="745"/>
      <c r="D1661" s="774"/>
    </row>
    <row r="1662" spans="1:4">
      <c r="A1662" s="745"/>
      <c r="B1662" s="745" t="str">
        <f>B$39</f>
        <v>S2</v>
      </c>
      <c r="C1662" s="745"/>
      <c r="D1662" s="774"/>
    </row>
    <row r="1663" spans="1:4">
      <c r="A1663" s="745"/>
      <c r="B1663" s="745" t="str">
        <f>B$40</f>
        <v>S3</v>
      </c>
      <c r="C1663" s="749"/>
      <c r="D1663" s="773"/>
    </row>
    <row r="1664" spans="1:4">
      <c r="A1664" s="745"/>
      <c r="B1664" s="745" t="str">
        <f>B$41</f>
        <v>S4</v>
      </c>
      <c r="C1664" s="749"/>
      <c r="D1664" s="773"/>
    </row>
    <row r="1665" spans="1:4">
      <c r="A1665" s="703"/>
      <c r="B1665" s="703"/>
      <c r="C1665" s="703"/>
      <c r="D1665" s="764"/>
    </row>
    <row r="1666" spans="1:4">
      <c r="A1666" s="757" t="s">
        <v>3462</v>
      </c>
      <c r="B1666" s="757"/>
      <c r="C1666" s="757" t="s">
        <v>3463</v>
      </c>
      <c r="D1666" s="776"/>
    </row>
    <row r="1667" spans="1:4" ht="42">
      <c r="A1667" s="745"/>
      <c r="B1667" s="745" t="s">
        <v>1069</v>
      </c>
      <c r="C1667" s="749" t="s">
        <v>3464</v>
      </c>
      <c r="D1667" s="786" t="s">
        <v>2590</v>
      </c>
    </row>
    <row r="1668" spans="1:4">
      <c r="A1668" s="745"/>
      <c r="B1668" s="745" t="str">
        <f>B$38</f>
        <v>S1</v>
      </c>
      <c r="C1668" s="745"/>
      <c r="D1668" s="774"/>
    </row>
    <row r="1669" spans="1:4">
      <c r="A1669" s="745"/>
      <c r="B1669" s="745" t="str">
        <f>B$39</f>
        <v>S2</v>
      </c>
      <c r="C1669" s="745"/>
      <c r="D1669" s="774"/>
    </row>
    <row r="1670" spans="1:4">
      <c r="A1670" s="745"/>
      <c r="B1670" s="745" t="str">
        <f>B$40</f>
        <v>S3</v>
      </c>
      <c r="C1670" s="749"/>
      <c r="D1670" s="773"/>
    </row>
    <row r="1671" spans="1:4">
      <c r="A1671" s="745"/>
      <c r="B1671" s="745" t="s">
        <v>50</v>
      </c>
      <c r="C1671" s="749"/>
      <c r="D1671" s="773"/>
    </row>
    <row r="1672" spans="1:4">
      <c r="A1672" s="703"/>
      <c r="B1672" s="703"/>
      <c r="C1672" s="703"/>
      <c r="D1672" s="764"/>
    </row>
    <row r="1673" spans="1:4" ht="28">
      <c r="A1673" s="767">
        <v>7.2</v>
      </c>
      <c r="B1673" s="767"/>
      <c r="C1673" s="767" t="s">
        <v>3465</v>
      </c>
      <c r="D1673" s="768">
        <v>5</v>
      </c>
    </row>
    <row r="1674" spans="1:4" ht="28">
      <c r="A1674" s="757" t="s">
        <v>3466</v>
      </c>
      <c r="B1674" s="757"/>
      <c r="C1674" s="757" t="s">
        <v>3467</v>
      </c>
      <c r="D1674" s="776"/>
    </row>
    <row r="1675" spans="1:4" ht="28">
      <c r="A1675" s="745"/>
      <c r="B1675" s="745" t="s">
        <v>1069</v>
      </c>
      <c r="C1675" s="749" t="s">
        <v>3468</v>
      </c>
      <c r="D1675" s="786" t="s">
        <v>2590</v>
      </c>
    </row>
    <row r="1676" spans="1:4">
      <c r="A1676" s="745"/>
      <c r="B1676" s="745" t="str">
        <f>B$38</f>
        <v>S1</v>
      </c>
      <c r="C1676" s="745"/>
      <c r="D1676" s="774"/>
    </row>
    <row r="1677" spans="1:4">
      <c r="A1677" s="745"/>
      <c r="B1677" s="745" t="str">
        <f>B$39</f>
        <v>S2</v>
      </c>
      <c r="C1677" s="745"/>
      <c r="D1677" s="774"/>
    </row>
    <row r="1678" spans="1:4">
      <c r="A1678" s="745"/>
      <c r="B1678" s="745" t="str">
        <f>B$40</f>
        <v>S3</v>
      </c>
      <c r="C1678" s="749"/>
      <c r="D1678" s="773"/>
    </row>
    <row r="1679" spans="1:4">
      <c r="A1679" s="745"/>
      <c r="B1679" s="745" t="str">
        <f>B$41</f>
        <v>S4</v>
      </c>
      <c r="C1679" s="749"/>
      <c r="D1679" s="773"/>
    </row>
    <row r="1680" spans="1:4">
      <c r="A1680" s="703"/>
      <c r="B1680" s="703"/>
      <c r="C1680" s="703"/>
      <c r="D1680" s="764"/>
    </row>
    <row r="1681" spans="1:4" ht="28">
      <c r="A1681" s="757" t="s">
        <v>3469</v>
      </c>
      <c r="B1681" s="757"/>
      <c r="C1681" s="757" t="s">
        <v>3470</v>
      </c>
      <c r="D1681" s="758"/>
    </row>
    <row r="1682" spans="1:4" ht="42">
      <c r="A1682" s="745"/>
      <c r="B1682" s="745" t="s">
        <v>1069</v>
      </c>
      <c r="C1682" s="749" t="s">
        <v>3471</v>
      </c>
      <c r="D1682" s="786" t="s">
        <v>2590</v>
      </c>
    </row>
    <row r="1683" spans="1:4">
      <c r="A1683" s="745"/>
      <c r="B1683" s="745" t="str">
        <f>B$38</f>
        <v>S1</v>
      </c>
      <c r="C1683" s="745"/>
      <c r="D1683" s="774"/>
    </row>
    <row r="1684" spans="1:4">
      <c r="A1684" s="745"/>
      <c r="B1684" s="745" t="str">
        <f>B$39</f>
        <v>S2</v>
      </c>
      <c r="C1684" s="745"/>
      <c r="D1684" s="774"/>
    </row>
    <row r="1685" spans="1:4">
      <c r="A1685" s="745"/>
      <c r="B1685" s="745" t="str">
        <f>B$40</f>
        <v>S3</v>
      </c>
      <c r="C1685" s="749"/>
      <c r="D1685" s="773"/>
    </row>
    <row r="1686" spans="1:4">
      <c r="A1686" s="745"/>
      <c r="B1686" s="745" t="str">
        <f>B$41</f>
        <v>S4</v>
      </c>
      <c r="C1686" s="749"/>
      <c r="D1686" s="773"/>
    </row>
    <row r="1687" spans="1:4">
      <c r="A1687" s="703"/>
      <c r="B1687" s="703"/>
      <c r="C1687" s="703"/>
      <c r="D1687" s="764"/>
    </row>
    <row r="1688" spans="1:4">
      <c r="A1688" s="757" t="s">
        <v>3472</v>
      </c>
      <c r="B1688" s="757"/>
      <c r="C1688" s="757" t="s">
        <v>3473</v>
      </c>
      <c r="D1688" s="776"/>
    </row>
    <row r="1689" spans="1:4">
      <c r="A1689" s="745"/>
      <c r="B1689" s="745" t="s">
        <v>1069</v>
      </c>
      <c r="C1689" s="749" t="s">
        <v>3474</v>
      </c>
      <c r="D1689" s="786" t="s">
        <v>2590</v>
      </c>
    </row>
    <row r="1690" spans="1:4">
      <c r="A1690" s="745"/>
      <c r="B1690" s="745" t="str">
        <f>B$38</f>
        <v>S1</v>
      </c>
      <c r="C1690" s="745"/>
      <c r="D1690" s="774"/>
    </row>
    <row r="1691" spans="1:4">
      <c r="A1691" s="745"/>
      <c r="B1691" s="745" t="str">
        <f>B$39</f>
        <v>S2</v>
      </c>
      <c r="C1691" s="745"/>
      <c r="D1691" s="774"/>
    </row>
    <row r="1692" spans="1:4">
      <c r="A1692" s="745"/>
      <c r="B1692" s="745" t="str">
        <f>B$40</f>
        <v>S3</v>
      </c>
      <c r="C1692" s="749"/>
      <c r="D1692" s="773"/>
    </row>
    <row r="1693" spans="1:4">
      <c r="A1693" s="745"/>
      <c r="B1693" s="745" t="str">
        <f>B$41</f>
        <v>S4</v>
      </c>
      <c r="C1693" s="749"/>
      <c r="D1693" s="773"/>
    </row>
    <row r="1694" spans="1:4">
      <c r="A1694" s="703"/>
      <c r="B1694" s="703"/>
      <c r="C1694" s="703"/>
      <c r="D1694" s="764"/>
    </row>
    <row r="1695" spans="1:4" ht="28">
      <c r="A1695" s="757" t="s">
        <v>3472</v>
      </c>
      <c r="B1695" s="757"/>
      <c r="C1695" s="757" t="s">
        <v>3475</v>
      </c>
      <c r="D1695" s="776"/>
    </row>
    <row r="1696" spans="1:4" ht="70">
      <c r="A1696" s="745"/>
      <c r="B1696" s="745" t="s">
        <v>1069</v>
      </c>
      <c r="C1696" s="749" t="s">
        <v>3476</v>
      </c>
      <c r="D1696" s="786" t="s">
        <v>2590</v>
      </c>
    </row>
    <row r="1697" spans="1:4">
      <c r="A1697" s="745"/>
      <c r="B1697" s="745" t="str">
        <f>B$38</f>
        <v>S1</v>
      </c>
      <c r="C1697" s="745"/>
      <c r="D1697" s="774"/>
    </row>
    <row r="1698" spans="1:4">
      <c r="A1698" s="745"/>
      <c r="B1698" s="745" t="str">
        <f>B$39</f>
        <v>S2</v>
      </c>
      <c r="C1698" s="745"/>
      <c r="D1698" s="774"/>
    </row>
    <row r="1699" spans="1:4">
      <c r="A1699" s="745"/>
      <c r="B1699" s="745" t="str">
        <f>B$40</f>
        <v>S3</v>
      </c>
      <c r="C1699" s="749"/>
      <c r="D1699" s="807"/>
    </row>
    <row r="1700" spans="1:4">
      <c r="A1700" s="745"/>
      <c r="B1700" s="745" t="str">
        <f>B$41</f>
        <v>S4</v>
      </c>
      <c r="C1700" s="749"/>
      <c r="D1700" s="773"/>
    </row>
    <row r="1701" spans="1:4">
      <c r="A1701" s="703"/>
      <c r="B1701" s="703"/>
      <c r="C1701" s="703"/>
      <c r="D1701" s="764"/>
    </row>
    <row r="1702" spans="1:4" ht="28">
      <c r="A1702" s="767">
        <v>7.3</v>
      </c>
      <c r="B1702" s="767"/>
      <c r="C1702" s="767" t="s">
        <v>3477</v>
      </c>
      <c r="D1702" s="768">
        <v>4</v>
      </c>
    </row>
    <row r="1703" spans="1:4" ht="28">
      <c r="A1703" s="757" t="s">
        <v>463</v>
      </c>
      <c r="B1703" s="757"/>
      <c r="C1703" s="757" t="s">
        <v>3478</v>
      </c>
      <c r="D1703" s="776"/>
    </row>
    <row r="1704" spans="1:4" ht="28">
      <c r="A1704" s="745"/>
      <c r="B1704" s="745" t="s">
        <v>1069</v>
      </c>
      <c r="C1704" s="749" t="s">
        <v>3479</v>
      </c>
      <c r="D1704" s="786" t="s">
        <v>2590</v>
      </c>
    </row>
    <row r="1705" spans="1:4">
      <c r="A1705" s="745"/>
      <c r="B1705" s="745" t="str">
        <f>B$38</f>
        <v>S1</v>
      </c>
      <c r="C1705" s="745"/>
      <c r="D1705" s="774"/>
    </row>
    <row r="1706" spans="1:4">
      <c r="A1706" s="745"/>
      <c r="B1706" s="745" t="str">
        <f>B$39</f>
        <v>S2</v>
      </c>
      <c r="C1706" s="745"/>
      <c r="D1706" s="774"/>
    </row>
    <row r="1707" spans="1:4">
      <c r="A1707" s="745"/>
      <c r="B1707" s="745" t="str">
        <f>B$40</f>
        <v>S3</v>
      </c>
      <c r="C1707" s="749"/>
      <c r="D1707" s="773"/>
    </row>
    <row r="1708" spans="1:4">
      <c r="A1708" s="745"/>
      <c r="B1708" s="745" t="str">
        <f>B$41</f>
        <v>S4</v>
      </c>
      <c r="C1708" s="749"/>
      <c r="D1708" s="773"/>
    </row>
    <row r="1709" spans="1:4">
      <c r="A1709" s="703"/>
      <c r="B1709" s="703"/>
      <c r="C1709" s="703"/>
      <c r="D1709" s="764"/>
    </row>
    <row r="1710" spans="1:4" ht="168">
      <c r="A1710" s="757" t="s">
        <v>2201</v>
      </c>
      <c r="B1710" s="757"/>
      <c r="C1710" s="757" t="s">
        <v>3480</v>
      </c>
      <c r="D1710" s="776"/>
    </row>
    <row r="1711" spans="1:4" ht="98">
      <c r="A1711" s="745"/>
      <c r="B1711" s="745" t="s">
        <v>1069</v>
      </c>
      <c r="C1711" s="749" t="s">
        <v>3481</v>
      </c>
      <c r="D1711" s="786" t="s">
        <v>2590</v>
      </c>
    </row>
    <row r="1712" spans="1:4">
      <c r="A1712" s="745"/>
      <c r="B1712" s="745" t="str">
        <f>B$38</f>
        <v>S1</v>
      </c>
      <c r="C1712" s="745"/>
      <c r="D1712" s="774"/>
    </row>
    <row r="1713" spans="1:4">
      <c r="A1713" s="745"/>
      <c r="B1713" s="745" t="str">
        <f>B$39</f>
        <v>S2</v>
      </c>
      <c r="C1713" s="745"/>
      <c r="D1713" s="774"/>
    </row>
    <row r="1714" spans="1:4">
      <c r="A1714" s="745"/>
      <c r="B1714" s="745" t="str">
        <f>B$40</f>
        <v>S3</v>
      </c>
      <c r="C1714" s="749"/>
      <c r="D1714" s="774"/>
    </row>
    <row r="1715" spans="1:4">
      <c r="A1715" s="745"/>
      <c r="B1715" s="745" t="str">
        <f>B$41</f>
        <v>S4</v>
      </c>
      <c r="C1715" s="749"/>
      <c r="D1715" s="773"/>
    </row>
    <row r="1716" spans="1:4">
      <c r="A1716" s="703"/>
      <c r="B1716" s="703"/>
      <c r="C1716" s="703"/>
      <c r="D1716" s="764"/>
    </row>
    <row r="1717" spans="1:4">
      <c r="A1717" s="757" t="s">
        <v>3482</v>
      </c>
      <c r="B1717" s="757"/>
      <c r="C1717" s="757" t="s">
        <v>3483</v>
      </c>
      <c r="D1717" s="776"/>
    </row>
    <row r="1718" spans="1:4" ht="28">
      <c r="A1718" s="745"/>
      <c r="B1718" s="745" t="s">
        <v>1069</v>
      </c>
      <c r="C1718" s="749" t="s">
        <v>3484</v>
      </c>
      <c r="D1718" s="786" t="s">
        <v>2590</v>
      </c>
    </row>
    <row r="1719" spans="1:4">
      <c r="A1719" s="745"/>
      <c r="B1719" s="745" t="str">
        <f>B$38</f>
        <v>S1</v>
      </c>
      <c r="C1719" s="772"/>
      <c r="D1719" s="773"/>
    </row>
    <row r="1720" spans="1:4">
      <c r="A1720" s="745"/>
      <c r="B1720" s="745" t="str">
        <f>B$39</f>
        <v>S2</v>
      </c>
      <c r="C1720" s="745"/>
      <c r="D1720" s="774"/>
    </row>
    <row r="1721" spans="1:4">
      <c r="A1721" s="745"/>
      <c r="B1721" s="745" t="str">
        <f>B$40</f>
        <v>S3</v>
      </c>
      <c r="C1721" s="749"/>
      <c r="D1721" s="773"/>
    </row>
    <row r="1722" spans="1:4">
      <c r="A1722" s="745"/>
      <c r="B1722" s="745" t="str">
        <f>B$41</f>
        <v>S4</v>
      </c>
      <c r="C1722" s="749"/>
      <c r="D1722" s="773"/>
    </row>
    <row r="1723" spans="1:4">
      <c r="A1723" s="703"/>
      <c r="B1723" s="703"/>
      <c r="C1723" s="703"/>
      <c r="D1723" s="764"/>
    </row>
    <row r="1724" spans="1:4" ht="28">
      <c r="A1724" s="757" t="s">
        <v>3485</v>
      </c>
      <c r="B1724" s="757"/>
      <c r="C1724" s="757" t="s">
        <v>3486</v>
      </c>
      <c r="D1724" s="776"/>
    </row>
    <row r="1725" spans="1:4" ht="28">
      <c r="A1725" s="745"/>
      <c r="B1725" s="745" t="s">
        <v>1069</v>
      </c>
      <c r="C1725" s="749" t="s">
        <v>3487</v>
      </c>
      <c r="D1725" s="786" t="s">
        <v>2590</v>
      </c>
    </row>
    <row r="1726" spans="1:4">
      <c r="A1726" s="745"/>
      <c r="B1726" s="745" t="str">
        <f>B$38</f>
        <v>S1</v>
      </c>
      <c r="C1726" s="745"/>
      <c r="D1726" s="774"/>
    </row>
    <row r="1727" spans="1:4">
      <c r="A1727" s="745"/>
      <c r="B1727" s="745" t="str">
        <f>B$39</f>
        <v>S2</v>
      </c>
      <c r="C1727" s="745"/>
      <c r="D1727" s="774"/>
    </row>
    <row r="1728" spans="1:4">
      <c r="A1728" s="745"/>
      <c r="B1728" s="745" t="str">
        <f>B$40</f>
        <v>S3</v>
      </c>
      <c r="C1728" s="749"/>
      <c r="D1728" s="773"/>
    </row>
    <row r="1729" spans="1:4">
      <c r="A1729" s="745"/>
      <c r="B1729" s="745" t="str">
        <f>B$41</f>
        <v>S4</v>
      </c>
      <c r="C1729" s="749"/>
      <c r="D1729" s="773"/>
    </row>
    <row r="1730" spans="1:4">
      <c r="A1730" s="703"/>
      <c r="B1730" s="703"/>
      <c r="C1730" s="703"/>
      <c r="D1730" s="764"/>
    </row>
    <row r="1731" spans="1:4" ht="42">
      <c r="A1731" s="757" t="s">
        <v>3488</v>
      </c>
      <c r="B1731" s="757"/>
      <c r="C1731" s="789" t="s">
        <v>3489</v>
      </c>
      <c r="D1731" s="786"/>
    </row>
    <row r="1732" spans="1:4" ht="42">
      <c r="A1732" s="745"/>
      <c r="B1732" s="745" t="s">
        <v>1069</v>
      </c>
      <c r="C1732" s="749" t="s">
        <v>3490</v>
      </c>
      <c r="D1732" s="786" t="s">
        <v>2590</v>
      </c>
    </row>
    <row r="1733" spans="1:4">
      <c r="A1733" s="745"/>
      <c r="B1733" s="745" t="str">
        <f>B$38</f>
        <v>S1</v>
      </c>
      <c r="C1733" s="811"/>
      <c r="D1733" s="774"/>
    </row>
    <row r="1734" spans="1:4">
      <c r="A1734" s="745"/>
      <c r="B1734" s="745" t="str">
        <f>B$39</f>
        <v>S2</v>
      </c>
      <c r="C1734" s="811"/>
      <c r="D1734" s="774"/>
    </row>
    <row r="1735" spans="1:4">
      <c r="A1735" s="745"/>
      <c r="B1735" s="745" t="str">
        <f>B$40</f>
        <v>S3</v>
      </c>
      <c r="C1735" s="803"/>
      <c r="D1735" s="773"/>
    </row>
    <row r="1736" spans="1:4">
      <c r="A1736" s="745"/>
      <c r="B1736" s="745" t="str">
        <f>B$41</f>
        <v>S4</v>
      </c>
      <c r="C1736" s="749"/>
      <c r="D1736" s="773"/>
    </row>
    <row r="1737" spans="1:4">
      <c r="A1737" s="703"/>
      <c r="B1737" s="703"/>
      <c r="C1737" s="804"/>
      <c r="D1737" s="764"/>
    </row>
    <row r="1738" spans="1:4" ht="28">
      <c r="A1738" s="767">
        <v>7.4</v>
      </c>
      <c r="B1738" s="767"/>
      <c r="C1738" s="767" t="s">
        <v>3491</v>
      </c>
      <c r="D1738" s="768">
        <v>5</v>
      </c>
    </row>
    <row r="1739" spans="1:4" ht="182">
      <c r="A1739" s="757" t="s">
        <v>464</v>
      </c>
      <c r="B1739" s="757"/>
      <c r="C1739" s="757" t="s">
        <v>3492</v>
      </c>
      <c r="D1739" s="776"/>
    </row>
    <row r="1740" spans="1:4">
      <c r="A1740" s="745"/>
      <c r="B1740" s="745" t="s">
        <v>1069</v>
      </c>
      <c r="C1740" s="749" t="s">
        <v>3493</v>
      </c>
      <c r="D1740" s="786" t="s">
        <v>2590</v>
      </c>
    </row>
    <row r="1741" spans="1:4">
      <c r="A1741" s="745"/>
      <c r="B1741" s="745" t="str">
        <f>B$38</f>
        <v>S1</v>
      </c>
      <c r="C1741" s="745"/>
      <c r="D1741" s="774"/>
    </row>
    <row r="1742" spans="1:4">
      <c r="A1742" s="745"/>
      <c r="B1742" s="745" t="str">
        <f>B$39</f>
        <v>S2</v>
      </c>
      <c r="C1742" s="745"/>
      <c r="D1742" s="774"/>
    </row>
    <row r="1743" spans="1:4">
      <c r="A1743" s="745"/>
      <c r="B1743" s="745" t="str">
        <f>B$40</f>
        <v>S3</v>
      </c>
      <c r="C1743" s="749"/>
      <c r="D1743" s="773"/>
    </row>
    <row r="1744" spans="1:4">
      <c r="A1744" s="745"/>
      <c r="B1744" s="745" t="str">
        <f>B$41</f>
        <v>S4</v>
      </c>
      <c r="C1744" s="749"/>
      <c r="D1744" s="773"/>
    </row>
    <row r="1745" spans="1:4">
      <c r="A1745" s="703"/>
      <c r="B1745" s="703"/>
      <c r="C1745" s="703"/>
      <c r="D1745" s="764"/>
    </row>
    <row r="1746" spans="1:4" ht="42">
      <c r="A1746" s="767">
        <v>8</v>
      </c>
      <c r="B1746" s="767"/>
      <c r="C1746" s="767" t="s">
        <v>3494</v>
      </c>
      <c r="D1746" s="768"/>
    </row>
    <row r="1747" spans="1:4" ht="42">
      <c r="A1747" s="767">
        <v>8.1</v>
      </c>
      <c r="B1747" s="767"/>
      <c r="C1747" s="767" t="s">
        <v>3495</v>
      </c>
      <c r="D1747" s="768">
        <v>5</v>
      </c>
    </row>
    <row r="1748" spans="1:4" ht="70">
      <c r="A1748" s="757" t="s">
        <v>2206</v>
      </c>
      <c r="B1748" s="757"/>
      <c r="C1748" s="757" t="s">
        <v>3496</v>
      </c>
      <c r="D1748" s="776"/>
    </row>
    <row r="1749" spans="1:4" ht="126">
      <c r="A1749" s="745"/>
      <c r="B1749" s="745" t="str">
        <f>B$37</f>
        <v>RA</v>
      </c>
      <c r="C1749" s="749" t="s">
        <v>3497</v>
      </c>
      <c r="D1749" s="786" t="s">
        <v>2590</v>
      </c>
    </row>
    <row r="1750" spans="1:4">
      <c r="A1750" s="745"/>
      <c r="B1750" s="745" t="str">
        <f>B$38</f>
        <v>S1</v>
      </c>
      <c r="C1750" s="745"/>
      <c r="D1750" s="774"/>
    </row>
    <row r="1751" spans="1:4">
      <c r="A1751" s="745"/>
      <c r="B1751" s="745" t="str">
        <f>B$39</f>
        <v>S2</v>
      </c>
      <c r="C1751" s="49" t="s">
        <v>3498</v>
      </c>
      <c r="D1751" s="786" t="s">
        <v>2590</v>
      </c>
    </row>
    <row r="1752" spans="1:4">
      <c r="A1752" s="745"/>
      <c r="B1752" s="745" t="str">
        <f>B$40</f>
        <v>S3</v>
      </c>
      <c r="C1752" s="749"/>
      <c r="D1752" s="773"/>
    </row>
    <row r="1753" spans="1:4">
      <c r="A1753" s="745"/>
      <c r="B1753" s="745" t="str">
        <f>B$41</f>
        <v>S4</v>
      </c>
      <c r="C1753" s="749"/>
      <c r="D1753" s="773"/>
    </row>
    <row r="1754" spans="1:4">
      <c r="A1754" s="703"/>
      <c r="B1754" s="703"/>
      <c r="C1754" s="703"/>
      <c r="D1754" s="764"/>
    </row>
    <row r="1755" spans="1:4" ht="28">
      <c r="A1755" s="757" t="s">
        <v>2208</v>
      </c>
      <c r="B1755" s="757"/>
      <c r="C1755" s="757" t="s">
        <v>3499</v>
      </c>
      <c r="D1755" s="776"/>
    </row>
    <row r="1756" spans="1:4" ht="56">
      <c r="A1756" s="745"/>
      <c r="B1756" s="745" t="str">
        <f>B$37</f>
        <v>RA</v>
      </c>
      <c r="C1756" s="749" t="s">
        <v>3500</v>
      </c>
      <c r="D1756" s="786" t="s">
        <v>2590</v>
      </c>
    </row>
    <row r="1757" spans="1:4">
      <c r="A1757" s="745"/>
      <c r="B1757" s="745" t="str">
        <f>B$38</f>
        <v>S1</v>
      </c>
      <c r="C1757" s="745"/>
      <c r="D1757" s="774"/>
    </row>
    <row r="1758" spans="1:4" ht="28">
      <c r="A1758" s="745"/>
      <c r="B1758" s="745" t="str">
        <f>B$39</f>
        <v>S2</v>
      </c>
      <c r="C1758" s="49" t="s">
        <v>3501</v>
      </c>
      <c r="D1758" s="786" t="s">
        <v>2590</v>
      </c>
    </row>
    <row r="1759" spans="1:4">
      <c r="A1759" s="745"/>
      <c r="B1759" s="745" t="str">
        <f>B$40</f>
        <v>S3</v>
      </c>
      <c r="C1759" s="749"/>
      <c r="D1759" s="773"/>
    </row>
    <row r="1760" spans="1:4">
      <c r="A1760" s="745"/>
      <c r="B1760" s="745" t="str">
        <f>B$41</f>
        <v>S4</v>
      </c>
      <c r="C1760" s="749"/>
      <c r="D1760" s="773"/>
    </row>
    <row r="1761" spans="1:4">
      <c r="A1761" s="703"/>
      <c r="B1761" s="703"/>
      <c r="C1761" s="703"/>
      <c r="D1761" s="764"/>
    </row>
    <row r="1762" spans="1:4" ht="56">
      <c r="A1762" s="757" t="s">
        <v>3502</v>
      </c>
      <c r="B1762" s="757"/>
      <c r="C1762" s="757" t="s">
        <v>3503</v>
      </c>
      <c r="D1762" s="776"/>
    </row>
    <row r="1763" spans="1:4" ht="56">
      <c r="A1763" s="745"/>
      <c r="B1763" s="745" t="str">
        <f>B$37</f>
        <v>RA</v>
      </c>
      <c r="C1763" s="749" t="s">
        <v>3504</v>
      </c>
      <c r="D1763" s="786" t="s">
        <v>2590</v>
      </c>
    </row>
    <row r="1764" spans="1:4">
      <c r="A1764" s="745"/>
      <c r="B1764" s="745" t="str">
        <f>B$38</f>
        <v>S1</v>
      </c>
      <c r="C1764" s="745"/>
      <c r="D1764" s="774"/>
    </row>
    <row r="1765" spans="1:4" ht="28">
      <c r="A1765" s="745"/>
      <c r="B1765" s="745" t="str">
        <f>B$39</f>
        <v>S2</v>
      </c>
      <c r="C1765" s="49" t="s">
        <v>3505</v>
      </c>
      <c r="D1765" s="786" t="s">
        <v>2590</v>
      </c>
    </row>
    <row r="1766" spans="1:4">
      <c r="A1766" s="745"/>
      <c r="B1766" s="745" t="str">
        <f>B$40</f>
        <v>S3</v>
      </c>
      <c r="C1766" s="749"/>
      <c r="D1766" s="773"/>
    </row>
    <row r="1767" spans="1:4">
      <c r="A1767" s="745"/>
      <c r="B1767" s="745" t="str">
        <f>B$41</f>
        <v>S4</v>
      </c>
      <c r="C1767" s="749"/>
      <c r="D1767" s="773"/>
    </row>
    <row r="1768" spans="1:4">
      <c r="A1768" s="703"/>
      <c r="B1768" s="703"/>
      <c r="C1768" s="703"/>
      <c r="D1768" s="764"/>
    </row>
    <row r="1769" spans="1:4">
      <c r="A1769" s="757" t="s">
        <v>3506</v>
      </c>
      <c r="B1769" s="757"/>
      <c r="C1769" s="757" t="s">
        <v>3507</v>
      </c>
      <c r="D1769" s="776"/>
    </row>
    <row r="1770" spans="1:4" ht="42">
      <c r="A1770" s="745"/>
      <c r="B1770" s="745" t="str">
        <f>B$37</f>
        <v>RA</v>
      </c>
      <c r="C1770" s="749" t="s">
        <v>3508</v>
      </c>
      <c r="D1770" s="786" t="s">
        <v>2590</v>
      </c>
    </row>
    <row r="1771" spans="1:4">
      <c r="A1771" s="745"/>
      <c r="B1771" s="745" t="str">
        <f>B$38</f>
        <v>S1</v>
      </c>
      <c r="C1771" s="772"/>
      <c r="D1771" s="773"/>
    </row>
    <row r="1772" spans="1:4" ht="28">
      <c r="A1772" s="745"/>
      <c r="B1772" s="745" t="str">
        <f>B$39</f>
        <v>S2</v>
      </c>
      <c r="C1772" s="49" t="s">
        <v>3509</v>
      </c>
      <c r="D1772" s="786" t="s">
        <v>2590</v>
      </c>
    </row>
    <row r="1773" spans="1:4">
      <c r="A1773" s="745"/>
      <c r="B1773" s="745" t="str">
        <f>B$40</f>
        <v>S3</v>
      </c>
      <c r="C1773" s="749"/>
      <c r="D1773" s="773"/>
    </row>
    <row r="1774" spans="1:4">
      <c r="A1774" s="745"/>
      <c r="B1774" s="745" t="str">
        <f>B$41</f>
        <v>S4</v>
      </c>
      <c r="C1774" s="749"/>
      <c r="D1774" s="773"/>
    </row>
    <row r="1775" spans="1:4">
      <c r="A1775" s="703"/>
      <c r="B1775" s="703"/>
      <c r="C1775" s="703"/>
      <c r="D1775" s="764"/>
    </row>
    <row r="1776" spans="1:4" ht="28">
      <c r="A1776" s="757" t="s">
        <v>3510</v>
      </c>
      <c r="B1776" s="757"/>
      <c r="C1776" s="789" t="s">
        <v>3511</v>
      </c>
      <c r="D1776" s="776"/>
    </row>
    <row r="1777" spans="1:4" ht="42">
      <c r="A1777" s="745"/>
      <c r="B1777" s="745" t="str">
        <f>B$37</f>
        <v>RA</v>
      </c>
      <c r="C1777" s="749" t="s">
        <v>3512</v>
      </c>
      <c r="D1777" s="786" t="s">
        <v>2590</v>
      </c>
    </row>
    <row r="1778" spans="1:4">
      <c r="A1778" s="745"/>
      <c r="B1778" s="745" t="str">
        <f>B$38</f>
        <v>S1</v>
      </c>
      <c r="C1778" s="745"/>
      <c r="D1778" s="774"/>
    </row>
    <row r="1779" spans="1:4">
      <c r="A1779" s="745"/>
      <c r="B1779" s="745" t="str">
        <f>B$39</f>
        <v>S2</v>
      </c>
      <c r="C1779" s="49" t="s">
        <v>3513</v>
      </c>
      <c r="D1779" s="786" t="s">
        <v>2590</v>
      </c>
    </row>
    <row r="1780" spans="1:4">
      <c r="A1780" s="745"/>
      <c r="B1780" s="745" t="str">
        <f>B$40</f>
        <v>S3</v>
      </c>
      <c r="C1780" s="749"/>
      <c r="D1780" s="773"/>
    </row>
    <row r="1781" spans="1:4">
      <c r="A1781" s="745"/>
      <c r="B1781" s="745" t="s">
        <v>50</v>
      </c>
      <c r="C1781" s="749"/>
      <c r="D1781" s="773"/>
    </row>
    <row r="1782" spans="1:4">
      <c r="A1782" s="703"/>
      <c r="B1782" s="703"/>
      <c r="C1782" s="703"/>
      <c r="D1782" s="764"/>
    </row>
    <row r="1783" spans="1:4" ht="28">
      <c r="A1783" s="767" t="s">
        <v>3514</v>
      </c>
      <c r="B1783" s="767"/>
      <c r="C1783" s="767" t="s">
        <v>3515</v>
      </c>
      <c r="D1783" s="768">
        <v>5</v>
      </c>
    </row>
    <row r="1784" spans="1:4">
      <c r="A1784" s="757" t="s">
        <v>3516</v>
      </c>
      <c r="B1784" s="757"/>
      <c r="C1784" s="757" t="s">
        <v>3517</v>
      </c>
      <c r="D1784" s="776"/>
    </row>
    <row r="1785" spans="1:4">
      <c r="A1785" s="745"/>
      <c r="B1785" s="745" t="str">
        <f>B$37</f>
        <v>RA</v>
      </c>
      <c r="C1785" s="749" t="s">
        <v>3518</v>
      </c>
      <c r="D1785" s="786" t="s">
        <v>2590</v>
      </c>
    </row>
    <row r="1786" spans="1:4" ht="28">
      <c r="A1786" s="745"/>
      <c r="B1786" s="745" t="str">
        <f>B$38</f>
        <v>S1</v>
      </c>
      <c r="C1786" s="749" t="s">
        <v>3519</v>
      </c>
      <c r="D1786" s="786" t="s">
        <v>2590</v>
      </c>
    </row>
    <row r="1787" spans="1:4">
      <c r="A1787" s="745"/>
      <c r="B1787" s="745" t="str">
        <f>B$39</f>
        <v>S2</v>
      </c>
      <c r="C1787" s="749" t="s">
        <v>3520</v>
      </c>
      <c r="D1787" s="786" t="s">
        <v>2590</v>
      </c>
    </row>
    <row r="1788" spans="1:4">
      <c r="A1788" s="745"/>
      <c r="B1788" s="745" t="str">
        <f>B$40</f>
        <v>S3</v>
      </c>
      <c r="C1788" s="749"/>
      <c r="D1788" s="773"/>
    </row>
    <row r="1789" spans="1:4">
      <c r="A1789" s="745"/>
      <c r="B1789" s="745" t="str">
        <f>B$41</f>
        <v>S4</v>
      </c>
      <c r="C1789" s="749"/>
      <c r="D1789" s="773"/>
    </row>
    <row r="1790" spans="1:4">
      <c r="A1790" s="703"/>
      <c r="B1790" s="703"/>
      <c r="C1790" s="703"/>
      <c r="D1790" s="764"/>
    </row>
    <row r="1791" spans="1:4">
      <c r="A1791" s="757" t="s">
        <v>3521</v>
      </c>
      <c r="B1791" s="757"/>
      <c r="C1791" s="789" t="s">
        <v>3522</v>
      </c>
      <c r="D1791" s="776"/>
    </row>
    <row r="1792" spans="1:4" ht="84">
      <c r="A1792" s="745"/>
      <c r="B1792" s="745" t="str">
        <f>B$37</f>
        <v>RA</v>
      </c>
      <c r="C1792" s="749" t="s">
        <v>3523</v>
      </c>
      <c r="D1792" s="786" t="s">
        <v>2590</v>
      </c>
    </row>
    <row r="1793" spans="1:4" ht="28">
      <c r="A1793" s="745"/>
      <c r="B1793" s="745" t="str">
        <f>B$38</f>
        <v>S1</v>
      </c>
      <c r="C1793" s="787" t="s">
        <v>3524</v>
      </c>
      <c r="D1793" s="786" t="s">
        <v>2590</v>
      </c>
    </row>
    <row r="1794" spans="1:4">
      <c r="A1794" s="745"/>
      <c r="B1794" s="745" t="str">
        <f>B$39</f>
        <v>S2</v>
      </c>
      <c r="C1794" s="749" t="s">
        <v>3525</v>
      </c>
      <c r="D1794" s="786" t="s">
        <v>2590</v>
      </c>
    </row>
    <row r="1795" spans="1:4">
      <c r="A1795" s="745"/>
      <c r="B1795" s="745" t="str">
        <f>B$40</f>
        <v>S3</v>
      </c>
      <c r="C1795" s="749"/>
      <c r="D1795" s="773"/>
    </row>
    <row r="1796" spans="1:4">
      <c r="A1796" s="745"/>
      <c r="B1796" s="745" t="str">
        <f>B$41</f>
        <v>S4</v>
      </c>
      <c r="C1796" s="749"/>
      <c r="D1796" s="773"/>
    </row>
    <row r="1797" spans="1:4">
      <c r="A1797" s="703"/>
      <c r="B1797" s="703"/>
      <c r="C1797" s="703"/>
      <c r="D1797" s="764"/>
    </row>
    <row r="1798" spans="1:4" ht="28">
      <c r="A1798" s="767" t="s">
        <v>3526</v>
      </c>
      <c r="B1798" s="767"/>
      <c r="C1798" s="767" t="s">
        <v>3527</v>
      </c>
      <c r="D1798" s="768">
        <v>3</v>
      </c>
    </row>
    <row r="1799" spans="1:4" ht="42">
      <c r="A1799" s="757" t="s">
        <v>3528</v>
      </c>
      <c r="B1799" s="757"/>
      <c r="C1799" s="757" t="s">
        <v>3529</v>
      </c>
      <c r="D1799" s="776"/>
    </row>
    <row r="1800" spans="1:4" ht="28">
      <c r="A1800" s="745"/>
      <c r="B1800" s="745" t="str">
        <f>B$37</f>
        <v>RA</v>
      </c>
      <c r="C1800" s="749" t="s">
        <v>3530</v>
      </c>
      <c r="D1800" s="786" t="s">
        <v>2590</v>
      </c>
    </row>
    <row r="1801" spans="1:4">
      <c r="A1801" s="745"/>
      <c r="B1801" s="745" t="str">
        <f>B$38</f>
        <v>S1</v>
      </c>
      <c r="C1801" s="787" t="s">
        <v>3531</v>
      </c>
      <c r="D1801" s="786" t="s">
        <v>2590</v>
      </c>
    </row>
    <row r="1802" spans="1:4" ht="28">
      <c r="A1802" s="745"/>
      <c r="B1802" s="745" t="str">
        <f>B$39</f>
        <v>S2</v>
      </c>
      <c r="C1802" s="749" t="s">
        <v>3532</v>
      </c>
      <c r="D1802" s="786" t="s">
        <v>2590</v>
      </c>
    </row>
    <row r="1803" spans="1:4">
      <c r="A1803" s="745"/>
      <c r="B1803" s="745" t="str">
        <f>B$40</f>
        <v>S3</v>
      </c>
      <c r="C1803" s="749"/>
      <c r="D1803" s="773"/>
    </row>
    <row r="1804" spans="1:4">
      <c r="A1804" s="745"/>
      <c r="B1804" s="745" t="str">
        <f>B$41</f>
        <v>S4</v>
      </c>
      <c r="C1804" s="749"/>
      <c r="D1804" s="773"/>
    </row>
    <row r="1805" spans="1:4">
      <c r="A1805" s="703"/>
      <c r="B1805" s="703"/>
      <c r="C1805" s="703"/>
      <c r="D1805" s="764"/>
    </row>
    <row r="1806" spans="1:4" ht="28">
      <c r="A1806" s="757" t="s">
        <v>3533</v>
      </c>
      <c r="B1806" s="757"/>
      <c r="C1806" s="757" t="s">
        <v>3534</v>
      </c>
      <c r="D1806" s="776"/>
    </row>
    <row r="1807" spans="1:4" ht="28">
      <c r="A1807" s="745"/>
      <c r="B1807" s="745" t="str">
        <f>B$37</f>
        <v>RA</v>
      </c>
      <c r="C1807" s="749" t="s">
        <v>3535</v>
      </c>
      <c r="D1807" s="786" t="s">
        <v>2590</v>
      </c>
    </row>
    <row r="1808" spans="1:4">
      <c r="A1808" s="745"/>
      <c r="B1808" s="745" t="str">
        <f>B$38</f>
        <v>S1</v>
      </c>
      <c r="C1808" s="749" t="s">
        <v>3536</v>
      </c>
      <c r="D1808" s="786" t="s">
        <v>2590</v>
      </c>
    </row>
    <row r="1809" spans="1:4" ht="15">
      <c r="A1809" s="745"/>
      <c r="B1809" s="745" t="str">
        <f>B$39</f>
        <v>S2</v>
      </c>
      <c r="C1809" s="663" t="s">
        <v>3537</v>
      </c>
      <c r="D1809" s="786" t="s">
        <v>2590</v>
      </c>
    </row>
    <row r="1810" spans="1:4">
      <c r="A1810" s="745"/>
      <c r="B1810" s="745" t="str">
        <f>B$40</f>
        <v>S3</v>
      </c>
      <c r="C1810" s="785"/>
      <c r="D1810" s="773"/>
    </row>
    <row r="1811" spans="1:4">
      <c r="A1811" s="745"/>
      <c r="B1811" s="745" t="str">
        <f>B$41</f>
        <v>S4</v>
      </c>
      <c r="C1811" s="749"/>
      <c r="D1811" s="773"/>
    </row>
    <row r="1812" spans="1:4">
      <c r="A1812" s="703"/>
      <c r="B1812" s="703"/>
      <c r="C1812" s="703"/>
      <c r="D1812" s="764"/>
    </row>
    <row r="1813" spans="1:4" ht="28">
      <c r="A1813" s="767" t="s">
        <v>3538</v>
      </c>
      <c r="B1813" s="767"/>
      <c r="C1813" s="767" t="s">
        <v>3539</v>
      </c>
      <c r="D1813" s="768">
        <v>3</v>
      </c>
    </row>
    <row r="1814" spans="1:4">
      <c r="A1814" s="757" t="s">
        <v>3540</v>
      </c>
      <c r="B1814" s="757"/>
      <c r="C1814" s="757" t="s">
        <v>3541</v>
      </c>
      <c r="D1814" s="776"/>
    </row>
    <row r="1815" spans="1:4" ht="28">
      <c r="A1815" s="745"/>
      <c r="B1815" s="745" t="str">
        <f>B$37</f>
        <v>RA</v>
      </c>
      <c r="C1815" s="749" t="s">
        <v>3542</v>
      </c>
      <c r="D1815" s="786" t="s">
        <v>2590</v>
      </c>
    </row>
    <row r="1816" spans="1:4" ht="182">
      <c r="A1816" s="745"/>
      <c r="B1816" s="745" t="str">
        <f>B$38</f>
        <v>S1</v>
      </c>
      <c r="C1816" s="812" t="s">
        <v>3543</v>
      </c>
      <c r="D1816" s="786" t="s">
        <v>2590</v>
      </c>
    </row>
    <row r="1817" spans="1:4">
      <c r="A1817" s="745"/>
      <c r="B1817" s="745" t="str">
        <f>B$39</f>
        <v>S2</v>
      </c>
      <c r="C1817" s="749" t="s">
        <v>3544</v>
      </c>
      <c r="D1817" s="786" t="s">
        <v>2590</v>
      </c>
    </row>
    <row r="1818" spans="1:4">
      <c r="A1818" s="745"/>
      <c r="B1818" s="745" t="str">
        <f>B$40</f>
        <v>S3</v>
      </c>
      <c r="C1818" s="749"/>
      <c r="D1818" s="773"/>
    </row>
    <row r="1819" spans="1:4">
      <c r="A1819" s="745"/>
      <c r="B1819" s="745" t="str">
        <f>B$41</f>
        <v>S4</v>
      </c>
      <c r="C1819" s="749"/>
      <c r="D1819" s="773"/>
    </row>
    <row r="1820" spans="1:4">
      <c r="A1820" s="703"/>
      <c r="B1820" s="703"/>
      <c r="C1820" s="703"/>
      <c r="D1820" s="764"/>
    </row>
    <row r="1821" spans="1:4" ht="56">
      <c r="A1821" s="757" t="s">
        <v>3545</v>
      </c>
      <c r="B1821" s="757"/>
      <c r="C1821" s="757" t="s">
        <v>3546</v>
      </c>
      <c r="D1821" s="776"/>
    </row>
    <row r="1822" spans="1:4" ht="84">
      <c r="A1822" s="745"/>
      <c r="B1822" s="745" t="str">
        <f>B$37</f>
        <v>RA</v>
      </c>
      <c r="C1822" s="749" t="s">
        <v>3547</v>
      </c>
      <c r="D1822" s="786" t="s">
        <v>2590</v>
      </c>
    </row>
    <row r="1823" spans="1:4">
      <c r="A1823" s="745"/>
      <c r="B1823" s="745" t="str">
        <f>B$38</f>
        <v>S1</v>
      </c>
      <c r="C1823" s="49" t="s">
        <v>3548</v>
      </c>
      <c r="D1823" s="786" t="s">
        <v>2590</v>
      </c>
    </row>
    <row r="1824" spans="1:4">
      <c r="A1824" s="745"/>
      <c r="B1824" s="745" t="str">
        <f>B$39</f>
        <v>S2</v>
      </c>
      <c r="C1824" s="749" t="s">
        <v>3549</v>
      </c>
      <c r="D1824" s="786" t="s">
        <v>2590</v>
      </c>
    </row>
    <row r="1825" spans="1:4">
      <c r="A1825" s="745"/>
      <c r="B1825" s="745" t="str">
        <f>B$40</f>
        <v>S3</v>
      </c>
      <c r="C1825" s="749"/>
      <c r="D1825" s="773"/>
    </row>
    <row r="1826" spans="1:4">
      <c r="A1826" s="745"/>
      <c r="B1826" s="745" t="str">
        <f>B$41</f>
        <v>S4</v>
      </c>
      <c r="C1826" s="749"/>
      <c r="D1826" s="773"/>
    </row>
    <row r="1827" spans="1:4">
      <c r="A1827" s="703"/>
      <c r="B1827" s="703"/>
      <c r="C1827" s="703"/>
      <c r="D1827" s="764"/>
    </row>
    <row r="1828" spans="1:4" ht="28">
      <c r="A1828" s="767" t="s">
        <v>3550</v>
      </c>
      <c r="B1828" s="767"/>
      <c r="C1828" s="767" t="s">
        <v>3551</v>
      </c>
      <c r="D1828" s="768">
        <v>3</v>
      </c>
    </row>
    <row r="1829" spans="1:4" ht="28">
      <c r="A1829" s="757" t="s">
        <v>3552</v>
      </c>
      <c r="B1829" s="757"/>
      <c r="C1829" s="757" t="s">
        <v>3553</v>
      </c>
      <c r="D1829" s="776"/>
    </row>
    <row r="1830" spans="1:4" ht="28">
      <c r="A1830" s="745"/>
      <c r="B1830" s="745" t="str">
        <f>B$37</f>
        <v>RA</v>
      </c>
      <c r="C1830" s="749" t="s">
        <v>3554</v>
      </c>
      <c r="D1830" s="786" t="s">
        <v>2590</v>
      </c>
    </row>
    <row r="1831" spans="1:4">
      <c r="A1831" s="745"/>
      <c r="B1831" s="745" t="str">
        <f>B$38</f>
        <v>S1</v>
      </c>
      <c r="C1831" s="49" t="s">
        <v>3555</v>
      </c>
      <c r="D1831" s="786" t="s">
        <v>2590</v>
      </c>
    </row>
    <row r="1832" spans="1:4" ht="28">
      <c r="A1832" s="745"/>
      <c r="B1832" s="745" t="str">
        <f>B$39</f>
        <v>S2</v>
      </c>
      <c r="C1832" s="749" t="s">
        <v>3556</v>
      </c>
      <c r="D1832" s="786" t="s">
        <v>2590</v>
      </c>
    </row>
    <row r="1833" spans="1:4">
      <c r="A1833" s="745"/>
      <c r="B1833" s="745" t="str">
        <f>B$40</f>
        <v>S3</v>
      </c>
      <c r="C1833" s="749"/>
      <c r="D1833" s="773"/>
    </row>
    <row r="1834" spans="1:4">
      <c r="A1834" s="745"/>
      <c r="B1834" s="745" t="str">
        <f>B$41</f>
        <v>S4</v>
      </c>
      <c r="C1834" s="749"/>
      <c r="D1834" s="773"/>
    </row>
    <row r="1835" spans="1:4">
      <c r="A1835" s="703"/>
      <c r="B1835" s="703"/>
      <c r="C1835" s="703"/>
      <c r="D1835" s="764"/>
    </row>
    <row r="1836" spans="1:4" ht="28">
      <c r="A1836" s="757" t="s">
        <v>3557</v>
      </c>
      <c r="B1836" s="757"/>
      <c r="C1836" s="757" t="s">
        <v>3558</v>
      </c>
      <c r="D1836" s="776"/>
    </row>
    <row r="1837" spans="1:4">
      <c r="A1837" s="745"/>
      <c r="B1837" s="745" t="str">
        <f>B$37</f>
        <v>RA</v>
      </c>
      <c r="C1837" s="749" t="s">
        <v>3559</v>
      </c>
      <c r="D1837" s="786" t="s">
        <v>2590</v>
      </c>
    </row>
    <row r="1838" spans="1:4">
      <c r="A1838" s="745"/>
      <c r="B1838" s="745" t="str">
        <f>B$38</f>
        <v>S1</v>
      </c>
      <c r="C1838" s="49" t="s">
        <v>3560</v>
      </c>
      <c r="D1838" s="786" t="s">
        <v>2590</v>
      </c>
    </row>
    <row r="1839" spans="1:4">
      <c r="A1839" s="745"/>
      <c r="B1839" s="745" t="str">
        <f>B$39</f>
        <v>S2</v>
      </c>
      <c r="C1839" s="49" t="s">
        <v>3561</v>
      </c>
      <c r="D1839" s="786" t="s">
        <v>2590</v>
      </c>
    </row>
    <row r="1840" spans="1:4">
      <c r="A1840" s="745"/>
      <c r="B1840" s="745" t="str">
        <f>B$40</f>
        <v>S3</v>
      </c>
      <c r="C1840" s="749"/>
      <c r="D1840" s="773"/>
    </row>
    <row r="1841" spans="1:4">
      <c r="A1841" s="745"/>
      <c r="B1841" s="745" t="str">
        <f>B$41</f>
        <v>S4</v>
      </c>
      <c r="C1841" s="749"/>
      <c r="D1841" s="773"/>
    </row>
    <row r="1842" spans="1:4">
      <c r="A1842" s="703"/>
      <c r="B1842" s="703"/>
      <c r="C1842" s="703"/>
      <c r="D1842" s="764"/>
    </row>
    <row r="1843" spans="1:4" ht="28">
      <c r="A1843" s="767" t="s">
        <v>3562</v>
      </c>
      <c r="B1843" s="767"/>
      <c r="C1843" s="767" t="s">
        <v>3563</v>
      </c>
      <c r="D1843" s="768">
        <v>4</v>
      </c>
    </row>
    <row r="1844" spans="1:4">
      <c r="A1844" s="757" t="s">
        <v>3564</v>
      </c>
      <c r="B1844" s="757"/>
      <c r="C1844" s="757" t="s">
        <v>3565</v>
      </c>
      <c r="D1844" s="776"/>
    </row>
    <row r="1845" spans="1:4">
      <c r="A1845" s="745"/>
      <c r="B1845" s="745" t="str">
        <f>B$37</f>
        <v>RA</v>
      </c>
      <c r="C1845" s="749" t="s">
        <v>3566</v>
      </c>
      <c r="D1845" s="786" t="s">
        <v>2590</v>
      </c>
    </row>
    <row r="1846" spans="1:4">
      <c r="A1846" s="745"/>
      <c r="B1846" s="745" t="str">
        <f>B$38</f>
        <v>S1</v>
      </c>
      <c r="C1846" s="749" t="s">
        <v>3567</v>
      </c>
      <c r="D1846" s="786" t="s">
        <v>2590</v>
      </c>
    </row>
    <row r="1847" spans="1:4">
      <c r="A1847" s="745"/>
      <c r="B1847" s="745" t="str">
        <f>B$39</f>
        <v>S2</v>
      </c>
      <c r="C1847" s="749" t="s">
        <v>3568</v>
      </c>
      <c r="D1847" s="786" t="s">
        <v>2590</v>
      </c>
    </row>
    <row r="1848" spans="1:4">
      <c r="A1848" s="745"/>
      <c r="B1848" s="745" t="str">
        <f>B$40</f>
        <v>S3</v>
      </c>
      <c r="C1848" s="749"/>
      <c r="D1848" s="773"/>
    </row>
    <row r="1849" spans="1:4">
      <c r="A1849" s="745"/>
      <c r="B1849" s="745" t="str">
        <f>B$41</f>
        <v>S4</v>
      </c>
      <c r="C1849" s="749"/>
      <c r="D1849" s="773"/>
    </row>
    <row r="1850" spans="1:4">
      <c r="A1850" s="703"/>
      <c r="B1850" s="703"/>
      <c r="C1850" s="703"/>
      <c r="D1850" s="764"/>
    </row>
    <row r="1851" spans="1:4" ht="28">
      <c r="A1851" s="767">
        <v>8.3000000000000007</v>
      </c>
      <c r="B1851" s="767"/>
      <c r="C1851" s="767" t="s">
        <v>3569</v>
      </c>
      <c r="D1851" s="768">
        <v>5</v>
      </c>
    </row>
    <row r="1852" spans="1:4" ht="42">
      <c r="A1852" s="757" t="s">
        <v>466</v>
      </c>
      <c r="B1852" s="757"/>
      <c r="C1852" s="757" t="s">
        <v>3570</v>
      </c>
      <c r="D1852" s="776"/>
    </row>
    <row r="1853" spans="1:4" ht="126">
      <c r="A1853" s="745"/>
      <c r="B1853" s="745" t="str">
        <f>B$37</f>
        <v>RA</v>
      </c>
      <c r="C1853" s="749" t="s">
        <v>3571</v>
      </c>
      <c r="D1853" s="786" t="s">
        <v>2590</v>
      </c>
    </row>
    <row r="1854" spans="1:4">
      <c r="A1854" s="745"/>
      <c r="B1854" s="745" t="str">
        <f>B$38</f>
        <v>S1</v>
      </c>
      <c r="C1854" s="745"/>
      <c r="D1854" s="774"/>
    </row>
    <row r="1855" spans="1:4">
      <c r="A1855" s="745"/>
      <c r="B1855" s="745" t="str">
        <f>B$39</f>
        <v>S2</v>
      </c>
      <c r="C1855" s="49" t="s">
        <v>3572</v>
      </c>
      <c r="D1855" s="786" t="s">
        <v>2590</v>
      </c>
    </row>
    <row r="1856" spans="1:4">
      <c r="A1856" s="745"/>
      <c r="B1856" s="745" t="str">
        <f>B$40</f>
        <v>S3</v>
      </c>
      <c r="C1856" s="749"/>
      <c r="D1856" s="773"/>
    </row>
    <row r="1857" spans="1:4">
      <c r="A1857" s="745"/>
      <c r="B1857" s="745" t="str">
        <f>B$41</f>
        <v>S4</v>
      </c>
      <c r="C1857" s="749"/>
      <c r="D1857" s="773"/>
    </row>
    <row r="1858" spans="1:4">
      <c r="A1858" s="703"/>
      <c r="B1858" s="703"/>
      <c r="C1858" s="703"/>
      <c r="D1858" s="764"/>
    </row>
    <row r="1859" spans="1:4">
      <c r="A1859" s="757" t="s">
        <v>2218</v>
      </c>
      <c r="B1859" s="757"/>
      <c r="C1859" s="757" t="s">
        <v>3573</v>
      </c>
      <c r="D1859" s="776"/>
    </row>
    <row r="1860" spans="1:4">
      <c r="A1860" s="745"/>
      <c r="B1860" s="745" t="str">
        <f>B$37</f>
        <v>RA</v>
      </c>
      <c r="C1860" s="749" t="s">
        <v>3574</v>
      </c>
      <c r="D1860" s="786" t="s">
        <v>2590</v>
      </c>
    </row>
    <row r="1861" spans="1:4">
      <c r="A1861" s="745"/>
      <c r="B1861" s="745" t="str">
        <f>B$38</f>
        <v>S1</v>
      </c>
      <c r="C1861" s="745"/>
      <c r="D1861" s="774"/>
    </row>
    <row r="1862" spans="1:4">
      <c r="A1862" s="745"/>
      <c r="B1862" s="745" t="str">
        <f>B$39</f>
        <v>S2</v>
      </c>
      <c r="C1862" s="749" t="s">
        <v>3574</v>
      </c>
      <c r="D1862" s="786" t="s">
        <v>2590</v>
      </c>
    </row>
    <row r="1863" spans="1:4">
      <c r="A1863" s="745"/>
      <c r="B1863" s="745" t="str">
        <f>B$40</f>
        <v>S3</v>
      </c>
      <c r="C1863" s="749"/>
      <c r="D1863" s="773"/>
    </row>
    <row r="1864" spans="1:4">
      <c r="A1864" s="745"/>
      <c r="B1864" s="745" t="str">
        <f>B$41</f>
        <v>S4</v>
      </c>
      <c r="C1864" s="749"/>
      <c r="D1864" s="773"/>
    </row>
    <row r="1865" spans="1:4">
      <c r="A1865" s="703"/>
      <c r="B1865" s="703"/>
      <c r="C1865" s="703"/>
      <c r="D1865" s="764"/>
    </row>
    <row r="1866" spans="1:4" ht="112">
      <c r="A1866" s="757" t="s">
        <v>2220</v>
      </c>
      <c r="B1866" s="757"/>
      <c r="C1866" s="757" t="s">
        <v>3575</v>
      </c>
      <c r="D1866" s="776"/>
    </row>
    <row r="1867" spans="1:4" ht="28">
      <c r="A1867" s="745"/>
      <c r="B1867" s="745" t="str">
        <f>B$37</f>
        <v>RA</v>
      </c>
      <c r="C1867" s="749" t="s">
        <v>3576</v>
      </c>
      <c r="D1867" s="786" t="s">
        <v>2590</v>
      </c>
    </row>
    <row r="1868" spans="1:4">
      <c r="A1868" s="745"/>
      <c r="B1868" s="745" t="str">
        <f>B$38</f>
        <v>S1</v>
      </c>
      <c r="C1868" s="745"/>
      <c r="D1868" s="774"/>
    </row>
    <row r="1869" spans="1:4">
      <c r="A1869" s="745"/>
      <c r="B1869" s="745" t="str">
        <f>B$39</f>
        <v>S2</v>
      </c>
      <c r="C1869" s="49" t="s">
        <v>3572</v>
      </c>
      <c r="D1869" s="786" t="s">
        <v>2590</v>
      </c>
    </row>
    <row r="1870" spans="1:4">
      <c r="A1870" s="745"/>
      <c r="B1870" s="745" t="str">
        <f>B$40</f>
        <v>S3</v>
      </c>
      <c r="C1870" s="749"/>
      <c r="D1870" s="773"/>
    </row>
    <row r="1871" spans="1:4">
      <c r="A1871" s="745"/>
      <c r="B1871" s="745" t="str">
        <f>B$41</f>
        <v>S4</v>
      </c>
      <c r="C1871" s="749"/>
      <c r="D1871" s="773"/>
    </row>
    <row r="1872" spans="1:4">
      <c r="A1872" s="703"/>
      <c r="B1872" s="703"/>
      <c r="C1872" s="703"/>
      <c r="D1872" s="764"/>
    </row>
    <row r="1873" spans="1:4">
      <c r="A1873" s="703"/>
      <c r="B1873" s="703"/>
      <c r="C1873" s="703"/>
      <c r="D1873" s="764"/>
    </row>
    <row r="1874" spans="1:4">
      <c r="A1874" s="767">
        <v>8.4</v>
      </c>
      <c r="B1874" s="767"/>
      <c r="C1874" s="767" t="s">
        <v>3577</v>
      </c>
      <c r="D1874" s="768">
        <v>5</v>
      </c>
    </row>
    <row r="1875" spans="1:4" ht="28">
      <c r="A1875" s="757" t="s">
        <v>467</v>
      </c>
      <c r="B1875" s="757"/>
      <c r="C1875" s="757" t="s">
        <v>3578</v>
      </c>
      <c r="D1875" s="776"/>
    </row>
    <row r="1876" spans="1:4" ht="112">
      <c r="A1876" s="745"/>
      <c r="B1876" s="745" t="s">
        <v>1069</v>
      </c>
      <c r="C1876" s="749" t="s">
        <v>3579</v>
      </c>
      <c r="D1876" s="786" t="s">
        <v>2590</v>
      </c>
    </row>
    <row r="1877" spans="1:4">
      <c r="A1877" s="745"/>
      <c r="B1877" s="745" t="s">
        <v>47</v>
      </c>
      <c r="C1877" s="745"/>
      <c r="D1877" s="774"/>
    </row>
    <row r="1878" spans="1:4" ht="28">
      <c r="A1878" s="745"/>
      <c r="B1878" s="745" t="str">
        <f>B$39</f>
        <v>S2</v>
      </c>
      <c r="C1878" s="49" t="s">
        <v>3580</v>
      </c>
      <c r="D1878" s="786" t="s">
        <v>2590</v>
      </c>
    </row>
    <row r="1879" spans="1:4">
      <c r="A1879" s="745"/>
      <c r="B1879" s="745" t="str">
        <f>B$40</f>
        <v>S3</v>
      </c>
      <c r="C1879" s="749"/>
      <c r="D1879" s="773"/>
    </row>
    <row r="1880" spans="1:4">
      <c r="A1880" s="745"/>
      <c r="B1880" s="745" t="str">
        <f>B$41</f>
        <v>S4</v>
      </c>
      <c r="C1880" s="749"/>
      <c r="D1880" s="773"/>
    </row>
    <row r="1881" spans="1:4">
      <c r="A1881" s="703"/>
      <c r="B1881" s="703"/>
      <c r="C1881" s="703"/>
      <c r="D1881" s="764"/>
    </row>
    <row r="1882" spans="1:4">
      <c r="A1882" s="757" t="s">
        <v>3581</v>
      </c>
      <c r="B1882" s="757"/>
      <c r="C1882" s="757" t="s">
        <v>3582</v>
      </c>
      <c r="D1882" s="776"/>
    </row>
    <row r="1883" spans="1:4" ht="28">
      <c r="A1883" s="787"/>
      <c r="B1883" s="745" t="str">
        <f>B$37</f>
        <v>RA</v>
      </c>
      <c r="C1883" s="787" t="s">
        <v>3583</v>
      </c>
      <c r="D1883" s="786" t="s">
        <v>2590</v>
      </c>
    </row>
    <row r="1884" spans="1:4">
      <c r="A1884" s="745"/>
      <c r="B1884" s="745" t="str">
        <f>B$38</f>
        <v>S1</v>
      </c>
      <c r="C1884" s="745"/>
      <c r="D1884" s="774"/>
    </row>
    <row r="1885" spans="1:4">
      <c r="A1885" s="745"/>
      <c r="B1885" s="745" t="str">
        <f>B$39</f>
        <v>S2</v>
      </c>
      <c r="C1885" s="49" t="s">
        <v>3584</v>
      </c>
      <c r="D1885" s="786" t="s">
        <v>2590</v>
      </c>
    </row>
    <row r="1886" spans="1:4">
      <c r="A1886" s="745"/>
      <c r="B1886" s="745" t="str">
        <f>B$40</f>
        <v>S3</v>
      </c>
      <c r="C1886" s="749"/>
      <c r="D1886" s="773"/>
    </row>
    <row r="1887" spans="1:4">
      <c r="A1887" s="745"/>
      <c r="B1887" s="745" t="str">
        <f>B$41</f>
        <v>S4</v>
      </c>
      <c r="C1887" s="749"/>
      <c r="D1887" s="773"/>
    </row>
    <row r="1888" spans="1:4">
      <c r="A1888" s="703"/>
      <c r="B1888" s="703"/>
      <c r="C1888" s="703"/>
      <c r="D1888" s="764"/>
    </row>
    <row r="1889" spans="1:4">
      <c r="A1889" s="703"/>
      <c r="B1889" s="703"/>
      <c r="C1889" s="703"/>
      <c r="D1889" s="764"/>
    </row>
    <row r="1890" spans="1:4" ht="28">
      <c r="A1890" s="767">
        <v>8.5</v>
      </c>
      <c r="B1890" s="767"/>
      <c r="C1890" s="767" t="s">
        <v>3585</v>
      </c>
      <c r="D1890" s="768">
        <v>5</v>
      </c>
    </row>
    <row r="1891" spans="1:4" ht="28">
      <c r="A1891" s="757" t="s">
        <v>3586</v>
      </c>
      <c r="B1891" s="757"/>
      <c r="C1891" s="757" t="s">
        <v>3587</v>
      </c>
      <c r="D1891" s="776"/>
    </row>
    <row r="1892" spans="1:4">
      <c r="A1892" s="745"/>
      <c r="B1892" s="745" t="str">
        <f>B$37</f>
        <v>RA</v>
      </c>
      <c r="C1892" s="749" t="s">
        <v>3588</v>
      </c>
      <c r="D1892" s="786" t="s">
        <v>2590</v>
      </c>
    </row>
    <row r="1893" spans="1:4">
      <c r="A1893" s="745"/>
      <c r="B1893" s="745" t="str">
        <f>B$38</f>
        <v>S1</v>
      </c>
      <c r="C1893" s="749"/>
      <c r="D1893" s="774"/>
    </row>
    <row r="1894" spans="1:4">
      <c r="A1894" s="745"/>
      <c r="B1894" s="745" t="str">
        <f>B$39</f>
        <v>S2</v>
      </c>
      <c r="C1894" s="49" t="s">
        <v>3589</v>
      </c>
      <c r="D1894" s="786" t="s">
        <v>2590</v>
      </c>
    </row>
    <row r="1895" spans="1:4">
      <c r="A1895" s="745"/>
      <c r="B1895" s="745" t="str">
        <f>B$40</f>
        <v>S3</v>
      </c>
      <c r="C1895" s="749"/>
      <c r="D1895" s="773"/>
    </row>
    <row r="1896" spans="1:4">
      <c r="A1896" s="745"/>
      <c r="B1896" s="745" t="str">
        <f>B$41</f>
        <v>S4</v>
      </c>
      <c r="C1896" s="749"/>
      <c r="D1896" s="773"/>
    </row>
    <row r="1897" spans="1:4">
      <c r="A1897" s="703"/>
      <c r="B1897" s="703"/>
      <c r="C1897" s="703"/>
      <c r="D1897" s="764"/>
    </row>
    <row r="1898" spans="1:4" ht="56">
      <c r="A1898" s="767">
        <v>9</v>
      </c>
      <c r="B1898" s="767"/>
      <c r="C1898" s="767" t="s">
        <v>3590</v>
      </c>
      <c r="D1898" s="768"/>
    </row>
    <row r="1899" spans="1:4" ht="140">
      <c r="A1899" s="745"/>
      <c r="B1899" s="745"/>
      <c r="C1899" s="767" t="s">
        <v>3591</v>
      </c>
      <c r="D1899" s="774"/>
    </row>
    <row r="1900" spans="1:4" ht="28">
      <c r="A1900" s="767">
        <v>9.1</v>
      </c>
      <c r="B1900" s="767"/>
      <c r="C1900" s="767" t="s">
        <v>3592</v>
      </c>
      <c r="D1900" s="768">
        <v>5</v>
      </c>
    </row>
    <row r="1901" spans="1:4" ht="28">
      <c r="A1901" s="757" t="s">
        <v>3593</v>
      </c>
      <c r="B1901" s="757"/>
      <c r="C1901" s="757" t="s">
        <v>3594</v>
      </c>
      <c r="D1901" s="776"/>
    </row>
    <row r="1902" spans="1:4" ht="42">
      <c r="A1902" s="745"/>
      <c r="B1902" s="745" t="s">
        <v>1069</v>
      </c>
      <c r="C1902" s="749" t="s">
        <v>3595</v>
      </c>
      <c r="D1902" s="786" t="s">
        <v>2590</v>
      </c>
    </row>
    <row r="1903" spans="1:4">
      <c r="A1903" s="745"/>
      <c r="B1903" s="745" t="str">
        <f>B$38</f>
        <v>S1</v>
      </c>
      <c r="C1903" s="49" t="s">
        <v>3596</v>
      </c>
      <c r="D1903" s="786" t="s">
        <v>2590</v>
      </c>
    </row>
    <row r="1904" spans="1:4">
      <c r="A1904" s="745"/>
      <c r="B1904" s="745" t="str">
        <f>B$39</f>
        <v>S2</v>
      </c>
      <c r="C1904" s="745"/>
      <c r="D1904" s="774"/>
    </row>
    <row r="1905" spans="1:4">
      <c r="A1905" s="745"/>
      <c r="B1905" s="745" t="str">
        <f>B$40</f>
        <v>S3</v>
      </c>
      <c r="C1905" s="745"/>
      <c r="D1905" s="774"/>
    </row>
    <row r="1906" spans="1:4">
      <c r="A1906" s="745"/>
      <c r="B1906" s="745" t="str">
        <f>B$41</f>
        <v>S4</v>
      </c>
      <c r="C1906" s="749"/>
      <c r="D1906" s="773"/>
    </row>
    <row r="1907" spans="1:4">
      <c r="A1907" s="703"/>
      <c r="B1907" s="703"/>
      <c r="C1907" s="703"/>
      <c r="D1907" s="764"/>
    </row>
    <row r="1908" spans="1:4">
      <c r="A1908" s="757" t="s">
        <v>3597</v>
      </c>
      <c r="B1908" s="757"/>
      <c r="C1908" s="757" t="s">
        <v>3598</v>
      </c>
      <c r="D1908" s="776"/>
    </row>
    <row r="1909" spans="1:4">
      <c r="A1909" s="745"/>
      <c r="B1909" s="745" t="s">
        <v>1069</v>
      </c>
      <c r="C1909" s="749" t="s">
        <v>3599</v>
      </c>
      <c r="D1909" s="786" t="s">
        <v>2590</v>
      </c>
    </row>
    <row r="1910" spans="1:4">
      <c r="A1910" s="745"/>
      <c r="B1910" s="745" t="str">
        <f>B$38</f>
        <v>S1</v>
      </c>
      <c r="C1910" s="749" t="s">
        <v>3599</v>
      </c>
      <c r="D1910" s="786" t="s">
        <v>2590</v>
      </c>
    </row>
    <row r="1911" spans="1:4">
      <c r="A1911" s="745"/>
      <c r="B1911" s="745" t="str">
        <f>B$39</f>
        <v>S2</v>
      </c>
      <c r="C1911" s="745"/>
      <c r="D1911" s="774"/>
    </row>
    <row r="1912" spans="1:4">
      <c r="A1912" s="745"/>
      <c r="B1912" s="745" t="str">
        <f>B$40</f>
        <v>S3</v>
      </c>
      <c r="C1912" s="745"/>
      <c r="D1912" s="774"/>
    </row>
    <row r="1913" spans="1:4">
      <c r="A1913" s="745"/>
      <c r="B1913" s="745" t="str">
        <f>B$41</f>
        <v>S4</v>
      </c>
      <c r="C1913" s="749"/>
      <c r="D1913" s="773"/>
    </row>
    <row r="1914" spans="1:4">
      <c r="A1914" s="703"/>
      <c r="B1914" s="703"/>
      <c r="C1914" s="703"/>
      <c r="D1914" s="764"/>
    </row>
    <row r="1915" spans="1:4">
      <c r="A1915" s="757" t="s">
        <v>3600</v>
      </c>
      <c r="B1915" s="757"/>
      <c r="C1915" s="757" t="s">
        <v>3601</v>
      </c>
      <c r="D1915" s="776"/>
    </row>
    <row r="1916" spans="1:4">
      <c r="A1916" s="745"/>
      <c r="B1916" s="745" t="s">
        <v>1069</v>
      </c>
      <c r="C1916" s="772" t="s">
        <v>3602</v>
      </c>
      <c r="D1916" s="786" t="s">
        <v>2590</v>
      </c>
    </row>
    <row r="1917" spans="1:4">
      <c r="A1917" s="745"/>
      <c r="B1917" s="745" t="str">
        <f>B$38</f>
        <v>S1</v>
      </c>
      <c r="C1917" s="772" t="s">
        <v>3603</v>
      </c>
      <c r="D1917" s="786" t="s">
        <v>2590</v>
      </c>
    </row>
    <row r="1918" spans="1:4">
      <c r="A1918" s="745"/>
      <c r="B1918" s="745" t="str">
        <f>B$39</f>
        <v>S2</v>
      </c>
      <c r="C1918" s="745"/>
      <c r="D1918" s="774"/>
    </row>
    <row r="1919" spans="1:4">
      <c r="A1919" s="745"/>
      <c r="B1919" s="745" t="str">
        <f>B$40</f>
        <v>S3</v>
      </c>
      <c r="C1919" s="745"/>
      <c r="D1919" s="774"/>
    </row>
    <row r="1920" spans="1:4">
      <c r="A1920" s="745"/>
      <c r="B1920" s="745" t="str">
        <f>B$41</f>
        <v>S4</v>
      </c>
      <c r="C1920" s="772"/>
      <c r="D1920" s="773"/>
    </row>
    <row r="1921" spans="1:4">
      <c r="A1921" s="703"/>
      <c r="B1921" s="703"/>
      <c r="C1921" s="703"/>
      <c r="D1921" s="764"/>
    </row>
    <row r="1922" spans="1:4">
      <c r="A1922" s="757" t="s">
        <v>3604</v>
      </c>
      <c r="B1922" s="757"/>
      <c r="C1922" s="757" t="s">
        <v>3605</v>
      </c>
      <c r="D1922" s="776"/>
    </row>
    <row r="1923" spans="1:4">
      <c r="A1923" s="813"/>
      <c r="B1923" s="745" t="s">
        <v>1069</v>
      </c>
      <c r="C1923" s="749" t="s">
        <v>3606</v>
      </c>
      <c r="D1923" s="786" t="s">
        <v>2590</v>
      </c>
    </row>
    <row r="1924" spans="1:4">
      <c r="A1924" s="745"/>
      <c r="B1924" s="745" t="str">
        <f>B$38</f>
        <v>S1</v>
      </c>
      <c r="C1924" s="749" t="s">
        <v>3607</v>
      </c>
      <c r="D1924" s="786" t="s">
        <v>2590</v>
      </c>
    </row>
    <row r="1925" spans="1:4">
      <c r="A1925" s="745"/>
      <c r="B1925" s="745" t="str">
        <f>B$39</f>
        <v>S2</v>
      </c>
      <c r="C1925" s="745"/>
      <c r="D1925" s="774"/>
    </row>
    <row r="1926" spans="1:4">
      <c r="A1926" s="745"/>
      <c r="B1926" s="745" t="str">
        <f>B$40</f>
        <v>S3</v>
      </c>
      <c r="C1926" s="745"/>
      <c r="D1926" s="774"/>
    </row>
    <row r="1927" spans="1:4">
      <c r="A1927" s="745"/>
      <c r="B1927" s="745" t="str">
        <f>B$41</f>
        <v>S4</v>
      </c>
      <c r="C1927" s="749"/>
      <c r="D1927" s="773"/>
    </row>
    <row r="1928" spans="1:4">
      <c r="A1928" s="703"/>
      <c r="B1928" s="703"/>
      <c r="C1928" s="703"/>
      <c r="D1928" s="764"/>
    </row>
    <row r="1929" spans="1:4" ht="42">
      <c r="A1929" s="757" t="s">
        <v>3608</v>
      </c>
      <c r="B1929" s="757"/>
      <c r="C1929" s="757" t="s">
        <v>3609</v>
      </c>
      <c r="D1929" s="776"/>
    </row>
    <row r="1930" spans="1:4" ht="42">
      <c r="A1930" s="745"/>
      <c r="B1930" s="745" t="s">
        <v>1069</v>
      </c>
      <c r="C1930" s="749" t="s">
        <v>3610</v>
      </c>
      <c r="D1930" s="786" t="s">
        <v>2590</v>
      </c>
    </row>
    <row r="1931" spans="1:4" ht="28">
      <c r="A1931" s="745"/>
      <c r="B1931" s="745" t="str">
        <f>B$38</f>
        <v>S1</v>
      </c>
      <c r="C1931" s="49" t="s">
        <v>3611</v>
      </c>
      <c r="D1931" s="786" t="s">
        <v>2590</v>
      </c>
    </row>
    <row r="1932" spans="1:4">
      <c r="A1932" s="745"/>
      <c r="B1932" s="745" t="str">
        <f>B$39</f>
        <v>S2</v>
      </c>
      <c r="C1932" s="745"/>
      <c r="D1932" s="774"/>
    </row>
    <row r="1933" spans="1:4">
      <c r="A1933" s="745"/>
      <c r="B1933" s="745" t="str">
        <f>B$40</f>
        <v>S3</v>
      </c>
      <c r="C1933" s="745"/>
      <c r="D1933" s="774"/>
    </row>
    <row r="1934" spans="1:4">
      <c r="A1934" s="745"/>
      <c r="B1934" s="745" t="str">
        <f>B$41</f>
        <v>S4</v>
      </c>
      <c r="C1934" s="749"/>
      <c r="D1934" s="773"/>
    </row>
    <row r="1935" spans="1:4">
      <c r="A1935" s="703"/>
      <c r="B1935" s="703"/>
      <c r="C1935" s="703"/>
      <c r="D1935" s="764"/>
    </row>
    <row r="1936" spans="1:4" ht="28">
      <c r="A1936" s="767">
        <v>9.1999999999999993</v>
      </c>
      <c r="B1936" s="767"/>
      <c r="C1936" s="767" t="s">
        <v>3612</v>
      </c>
      <c r="D1936" s="768">
        <v>5</v>
      </c>
    </row>
    <row r="1937" spans="1:4" ht="42">
      <c r="A1937" s="757" t="s">
        <v>3613</v>
      </c>
      <c r="B1937" s="757"/>
      <c r="C1937" s="757" t="s">
        <v>3614</v>
      </c>
      <c r="D1937" s="776"/>
    </row>
    <row r="1938" spans="1:4" ht="98">
      <c r="A1938" s="745"/>
      <c r="B1938" s="745" t="s">
        <v>1069</v>
      </c>
      <c r="C1938" s="749" t="s">
        <v>3615</v>
      </c>
      <c r="D1938" s="786" t="s">
        <v>2590</v>
      </c>
    </row>
    <row r="1939" spans="1:4">
      <c r="A1939" s="745"/>
      <c r="B1939" s="745" t="str">
        <f>B$38</f>
        <v>S1</v>
      </c>
      <c r="C1939" s="49" t="s">
        <v>3616</v>
      </c>
      <c r="D1939" s="786" t="s">
        <v>2590</v>
      </c>
    </row>
    <row r="1940" spans="1:4">
      <c r="A1940" s="745"/>
      <c r="B1940" s="745" t="str">
        <f>B$39</f>
        <v>S2</v>
      </c>
      <c r="C1940" s="745"/>
      <c r="D1940" s="774"/>
    </row>
    <row r="1941" spans="1:4">
      <c r="A1941" s="745"/>
      <c r="B1941" s="745" t="str">
        <f>B$40</f>
        <v>S3</v>
      </c>
      <c r="C1941" s="745"/>
      <c r="D1941" s="774"/>
    </row>
    <row r="1942" spans="1:4">
      <c r="A1942" s="745"/>
      <c r="B1942" s="745" t="str">
        <f>B$41</f>
        <v>S4</v>
      </c>
      <c r="C1942" s="749"/>
      <c r="D1942" s="773"/>
    </row>
    <row r="1943" spans="1:4">
      <c r="A1943" s="703"/>
      <c r="B1943" s="703"/>
      <c r="C1943" s="703"/>
      <c r="D1943" s="764"/>
    </row>
    <row r="1944" spans="1:4" ht="42">
      <c r="A1944" s="757" t="s">
        <v>3617</v>
      </c>
      <c r="B1944" s="757"/>
      <c r="C1944" s="757" t="s">
        <v>3618</v>
      </c>
      <c r="D1944" s="776"/>
    </row>
    <row r="1945" spans="1:4">
      <c r="A1945" s="745"/>
      <c r="B1945" s="745" t="s">
        <v>1069</v>
      </c>
      <c r="C1945" s="749" t="s">
        <v>3619</v>
      </c>
      <c r="D1945" s="786" t="s">
        <v>2590</v>
      </c>
    </row>
    <row r="1946" spans="1:4">
      <c r="A1946" s="745"/>
      <c r="B1946" s="745" t="str">
        <f>B$38</f>
        <v>S1</v>
      </c>
      <c r="C1946" s="49" t="s">
        <v>3620</v>
      </c>
      <c r="D1946" s="786" t="s">
        <v>2590</v>
      </c>
    </row>
    <row r="1947" spans="1:4">
      <c r="A1947" s="745"/>
      <c r="B1947" s="745" t="str">
        <f>B$39</f>
        <v>S2</v>
      </c>
      <c r="C1947" s="745"/>
      <c r="D1947" s="774"/>
    </row>
    <row r="1948" spans="1:4">
      <c r="A1948" s="745"/>
      <c r="B1948" s="745" t="str">
        <f>B$40</f>
        <v>S3</v>
      </c>
      <c r="C1948" s="745"/>
      <c r="D1948" s="774"/>
    </row>
    <row r="1949" spans="1:4">
      <c r="A1949" s="745"/>
      <c r="B1949" s="745" t="str">
        <f>B$41</f>
        <v>S4</v>
      </c>
      <c r="C1949" s="749"/>
      <c r="D1949" s="773"/>
    </row>
    <row r="1950" spans="1:4">
      <c r="A1950" s="703"/>
      <c r="B1950" s="703"/>
      <c r="C1950" s="703"/>
      <c r="D1950" s="764"/>
    </row>
    <row r="1951" spans="1:4" ht="42">
      <c r="A1951" s="767">
        <v>9.3000000000000007</v>
      </c>
      <c r="B1951" s="767"/>
      <c r="C1951" s="767" t="s">
        <v>3621</v>
      </c>
      <c r="D1951" s="768">
        <v>4</v>
      </c>
    </row>
    <row r="1952" spans="1:4" ht="28">
      <c r="A1952" s="757" t="s">
        <v>469</v>
      </c>
      <c r="B1952" s="757"/>
      <c r="C1952" s="757" t="s">
        <v>3622</v>
      </c>
      <c r="D1952" s="786"/>
    </row>
    <row r="1953" spans="1:4">
      <c r="A1953" s="745"/>
      <c r="B1953" s="745" t="s">
        <v>1069</v>
      </c>
      <c r="C1953" s="749" t="s">
        <v>3623</v>
      </c>
      <c r="D1953" s="786" t="s">
        <v>2590</v>
      </c>
    </row>
    <row r="1954" spans="1:4">
      <c r="A1954" s="745"/>
      <c r="B1954" s="745" t="str">
        <f>B$38</f>
        <v>S1</v>
      </c>
      <c r="C1954" s="49" t="s">
        <v>3624</v>
      </c>
      <c r="D1954" s="786" t="s">
        <v>2590</v>
      </c>
    </row>
    <row r="1955" spans="1:4">
      <c r="A1955" s="745"/>
      <c r="B1955" s="745" t="str">
        <f>B$39</f>
        <v>S2</v>
      </c>
      <c r="C1955" s="745"/>
      <c r="D1955" s="774"/>
    </row>
    <row r="1956" spans="1:4">
      <c r="A1956" s="745"/>
      <c r="B1956" s="745" t="str">
        <f>B$40</f>
        <v>S3</v>
      </c>
      <c r="C1956" s="745"/>
      <c r="D1956" s="774"/>
    </row>
    <row r="1957" spans="1:4">
      <c r="A1957" s="745"/>
      <c r="B1957" s="745" t="str">
        <f>B$41</f>
        <v>S4</v>
      </c>
      <c r="C1957" s="749"/>
      <c r="D1957" s="773"/>
    </row>
    <row r="1958" spans="1:4">
      <c r="A1958" s="703"/>
      <c r="B1958" s="703"/>
      <c r="C1958" s="703"/>
      <c r="D1958" s="764"/>
    </row>
    <row r="1959" spans="1:4" ht="84">
      <c r="A1959" s="757" t="s">
        <v>3625</v>
      </c>
      <c r="B1959" s="757"/>
      <c r="C1959" s="757" t="s">
        <v>3626</v>
      </c>
      <c r="D1959" s="776"/>
    </row>
    <row r="1960" spans="1:4" ht="56">
      <c r="A1960" s="745"/>
      <c r="B1960" s="745" t="s">
        <v>1069</v>
      </c>
      <c r="C1960" s="749" t="s">
        <v>3627</v>
      </c>
      <c r="D1960" s="786" t="s">
        <v>2590</v>
      </c>
    </row>
    <row r="1961" spans="1:4" ht="42">
      <c r="A1961" s="745"/>
      <c r="B1961" s="745" t="str">
        <f>B$38</f>
        <v>S1</v>
      </c>
      <c r="C1961" s="49" t="s">
        <v>3628</v>
      </c>
      <c r="D1961" s="786" t="s">
        <v>2590</v>
      </c>
    </row>
    <row r="1962" spans="1:4">
      <c r="A1962" s="745"/>
      <c r="B1962" s="745" t="str">
        <f>B$39</f>
        <v>S2</v>
      </c>
      <c r="C1962" s="745"/>
      <c r="D1962" s="774"/>
    </row>
    <row r="1963" spans="1:4">
      <c r="A1963" s="745"/>
      <c r="B1963" s="745" t="str">
        <f>B$40</f>
        <v>S3</v>
      </c>
      <c r="C1963" s="745"/>
      <c r="D1963" s="774"/>
    </row>
    <row r="1964" spans="1:4">
      <c r="A1964" s="745"/>
      <c r="B1964" s="745" t="str">
        <f>B$41</f>
        <v>S4</v>
      </c>
      <c r="C1964" s="749"/>
      <c r="D1964" s="773"/>
    </row>
    <row r="1965" spans="1:4">
      <c r="A1965" s="703"/>
      <c r="B1965" s="703"/>
      <c r="C1965" s="703"/>
      <c r="D1965" s="764"/>
    </row>
    <row r="1966" spans="1:4">
      <c r="A1966" s="757" t="s">
        <v>3629</v>
      </c>
      <c r="B1966" s="757"/>
      <c r="C1966" s="757" t="s">
        <v>3630</v>
      </c>
      <c r="D1966" s="776"/>
    </row>
    <row r="1967" spans="1:4" ht="28">
      <c r="A1967" s="745"/>
      <c r="B1967" s="745" t="s">
        <v>1069</v>
      </c>
      <c r="C1967" s="749" t="s">
        <v>3631</v>
      </c>
      <c r="D1967" s="786" t="s">
        <v>2590</v>
      </c>
    </row>
    <row r="1968" spans="1:4">
      <c r="A1968" s="745"/>
      <c r="B1968" s="745" t="str">
        <f>B$38</f>
        <v>S1</v>
      </c>
      <c r="C1968" s="49" t="s">
        <v>3632</v>
      </c>
      <c r="D1968" s="786" t="s">
        <v>2590</v>
      </c>
    </row>
    <row r="1969" spans="1:4">
      <c r="A1969" s="745"/>
      <c r="B1969" s="745" t="str">
        <f>B$39</f>
        <v>S2</v>
      </c>
      <c r="C1969" s="745"/>
      <c r="D1969" s="774"/>
    </row>
    <row r="1970" spans="1:4">
      <c r="A1970" s="745"/>
      <c r="B1970" s="745" t="str">
        <f>B$40</f>
        <v>S3</v>
      </c>
      <c r="C1970" s="745"/>
      <c r="D1970" s="774"/>
    </row>
    <row r="1971" spans="1:4">
      <c r="A1971" s="745"/>
      <c r="B1971" s="745" t="str">
        <f>B$41</f>
        <v>S4</v>
      </c>
      <c r="C1971" s="749"/>
      <c r="D1971" s="773"/>
    </row>
    <row r="1972" spans="1:4">
      <c r="A1972" s="703"/>
      <c r="B1972" s="703"/>
      <c r="C1972" s="703"/>
      <c r="D1972" s="764"/>
    </row>
    <row r="1973" spans="1:4" ht="42">
      <c r="A1973" s="757" t="s">
        <v>3633</v>
      </c>
      <c r="B1973" s="757"/>
      <c r="C1973" s="757" t="s">
        <v>3634</v>
      </c>
      <c r="D1973" s="776"/>
    </row>
    <row r="1974" spans="1:4" ht="56">
      <c r="A1974" s="745"/>
      <c r="B1974" s="745" t="s">
        <v>1069</v>
      </c>
      <c r="C1974" s="749" t="s">
        <v>3635</v>
      </c>
      <c r="D1974" s="786" t="s">
        <v>2590</v>
      </c>
    </row>
    <row r="1975" spans="1:4" ht="42">
      <c r="A1975" s="745"/>
      <c r="B1975" s="745" t="str">
        <f>B$38</f>
        <v>S1</v>
      </c>
      <c r="C1975" s="49" t="s">
        <v>3636</v>
      </c>
      <c r="D1975" s="786" t="s">
        <v>2590</v>
      </c>
    </row>
    <row r="1976" spans="1:4">
      <c r="A1976" s="745"/>
      <c r="B1976" s="745" t="str">
        <f>B$39</f>
        <v>S2</v>
      </c>
      <c r="C1976" s="745"/>
      <c r="D1976" s="774"/>
    </row>
    <row r="1977" spans="1:4">
      <c r="A1977" s="745"/>
      <c r="B1977" s="745" t="str">
        <f>B$40</f>
        <v>S3</v>
      </c>
      <c r="C1977" s="745"/>
      <c r="D1977" s="774"/>
    </row>
    <row r="1978" spans="1:4">
      <c r="A1978" s="745"/>
      <c r="B1978" s="745" t="str">
        <f>B$41</f>
        <v>S4</v>
      </c>
      <c r="C1978" s="749"/>
      <c r="D1978" s="773"/>
    </row>
    <row r="1979" spans="1:4">
      <c r="A1979" s="703"/>
      <c r="B1979" s="703"/>
      <c r="C1979" s="703"/>
      <c r="D1979" s="764"/>
    </row>
    <row r="1980" spans="1:4" ht="28">
      <c r="A1980" s="767">
        <v>9.4</v>
      </c>
      <c r="B1980" s="767"/>
      <c r="C1980" s="767" t="s">
        <v>3637</v>
      </c>
      <c r="D1980" s="768">
        <v>4</v>
      </c>
    </row>
    <row r="1981" spans="1:4" ht="42">
      <c r="A1981" s="757" t="s">
        <v>470</v>
      </c>
      <c r="B1981" s="757"/>
      <c r="C1981" s="757" t="s">
        <v>3638</v>
      </c>
      <c r="D1981" s="776"/>
    </row>
    <row r="1982" spans="1:4" ht="42">
      <c r="A1982" s="745"/>
      <c r="B1982" s="745" t="s">
        <v>1069</v>
      </c>
      <c r="C1982" s="749" t="s">
        <v>3639</v>
      </c>
      <c r="D1982" s="786" t="s">
        <v>2590</v>
      </c>
    </row>
    <row r="1983" spans="1:4" ht="28">
      <c r="A1983" s="745"/>
      <c r="B1983" s="745" t="str">
        <f>B$38</f>
        <v>S1</v>
      </c>
      <c r="C1983" s="49" t="s">
        <v>3640</v>
      </c>
      <c r="D1983" s="786" t="s">
        <v>2590</v>
      </c>
    </row>
    <row r="1984" spans="1:4" ht="56">
      <c r="A1984" s="745"/>
      <c r="B1984" s="745" t="str">
        <f>B$39</f>
        <v>S2</v>
      </c>
      <c r="C1984" s="749" t="s">
        <v>3641</v>
      </c>
      <c r="D1984" s="786" t="s">
        <v>2590</v>
      </c>
    </row>
    <row r="1985" spans="1:4">
      <c r="A1985" s="745"/>
      <c r="B1985" s="745" t="str">
        <f>B$40</f>
        <v>S3</v>
      </c>
      <c r="C1985" s="749"/>
      <c r="D1985" s="773"/>
    </row>
    <row r="1986" spans="1:4">
      <c r="A1986" s="745"/>
      <c r="B1986" s="745" t="str">
        <f>B$41</f>
        <v>S4</v>
      </c>
      <c r="C1986" s="749"/>
      <c r="D1986" s="773"/>
    </row>
    <row r="1987" spans="1:4">
      <c r="A1987" s="703"/>
      <c r="B1987" s="703"/>
      <c r="C1987" s="703"/>
      <c r="D1987" s="764"/>
    </row>
    <row r="1988" spans="1:4" ht="28">
      <c r="A1988" s="757" t="s">
        <v>3642</v>
      </c>
      <c r="B1988" s="757"/>
      <c r="C1988" s="757" t="s">
        <v>3643</v>
      </c>
      <c r="D1988" s="776"/>
    </row>
    <row r="1989" spans="1:4" ht="28">
      <c r="A1989" s="745"/>
      <c r="B1989" s="745" t="s">
        <v>1069</v>
      </c>
      <c r="C1989" s="749" t="s">
        <v>3644</v>
      </c>
      <c r="D1989" s="786" t="s">
        <v>2590</v>
      </c>
    </row>
    <row r="1990" spans="1:4">
      <c r="A1990" s="745"/>
      <c r="B1990" s="745" t="str">
        <f>B$38</f>
        <v>S1</v>
      </c>
      <c r="C1990" s="49" t="s">
        <v>3645</v>
      </c>
      <c r="D1990" s="786" t="s">
        <v>2590</v>
      </c>
    </row>
    <row r="1991" spans="1:4" ht="42">
      <c r="A1991" s="745"/>
      <c r="B1991" s="745" t="str">
        <f>B$39</f>
        <v>S2</v>
      </c>
      <c r="C1991" s="749" t="s">
        <v>3646</v>
      </c>
      <c r="D1991" s="786" t="s">
        <v>2590</v>
      </c>
    </row>
    <row r="1992" spans="1:4">
      <c r="A1992" s="745"/>
      <c r="B1992" s="745" t="str">
        <f>B$40</f>
        <v>S3</v>
      </c>
      <c r="C1992" s="749"/>
      <c r="D1992" s="773"/>
    </row>
    <row r="1993" spans="1:4">
      <c r="A1993" s="745"/>
      <c r="B1993" s="745" t="str">
        <f>B$41</f>
        <v>S4</v>
      </c>
      <c r="C1993" s="749"/>
      <c r="D1993" s="773"/>
    </row>
    <row r="1994" spans="1:4">
      <c r="A1994" s="703"/>
      <c r="B1994" s="703"/>
      <c r="C1994" s="703"/>
      <c r="D1994" s="764"/>
    </row>
    <row r="1995" spans="1:4" ht="84">
      <c r="A1995" s="767">
        <v>10</v>
      </c>
      <c r="B1995" s="767"/>
      <c r="C1995" s="767" t="s">
        <v>3647</v>
      </c>
      <c r="D1995" s="768"/>
    </row>
    <row r="1996" spans="1:4" ht="28">
      <c r="A1996" s="767">
        <v>10.1</v>
      </c>
      <c r="B1996" s="767"/>
      <c r="C1996" s="767" t="s">
        <v>3648</v>
      </c>
      <c r="D1996" s="768"/>
    </row>
    <row r="1997" spans="1:4">
      <c r="A1997" s="757" t="s">
        <v>3649</v>
      </c>
      <c r="B1997" s="757"/>
      <c r="C1997" s="757" t="s">
        <v>3650</v>
      </c>
      <c r="D1997" s="776"/>
    </row>
    <row r="1998" spans="1:4">
      <c r="A1998" s="745"/>
      <c r="B1998" s="745" t="s">
        <v>1069</v>
      </c>
      <c r="C1998" s="745" t="s">
        <v>1162</v>
      </c>
      <c r="D1998" s="774"/>
    </row>
    <row r="1999" spans="1:4">
      <c r="A1999" s="745"/>
      <c r="B1999" s="745" t="str">
        <f>B$38</f>
        <v>S1</v>
      </c>
      <c r="C1999" s="745"/>
      <c r="D1999" s="774"/>
    </row>
    <row r="2000" spans="1:4">
      <c r="A2000" s="745"/>
      <c r="B2000" s="745" t="str">
        <f>B$39</f>
        <v>S2</v>
      </c>
      <c r="C2000" s="745"/>
      <c r="D2000" s="774"/>
    </row>
    <row r="2001" spans="1:4">
      <c r="A2001" s="745"/>
      <c r="B2001" s="745" t="str">
        <f>B$40</f>
        <v>S3</v>
      </c>
      <c r="C2001" s="745"/>
      <c r="D2001" s="774"/>
    </row>
    <row r="2002" spans="1:4">
      <c r="A2002" s="745"/>
      <c r="B2002" s="745" t="str">
        <f>B$41</f>
        <v>S4</v>
      </c>
      <c r="C2002" s="749"/>
      <c r="D2002" s="774"/>
    </row>
    <row r="2003" spans="1:4">
      <c r="A2003" s="703"/>
      <c r="B2003" s="703"/>
      <c r="C2003" s="703"/>
      <c r="D2003" s="764"/>
    </row>
    <row r="2004" spans="1:4">
      <c r="A2004" s="757" t="s">
        <v>3651</v>
      </c>
      <c r="B2004" s="757"/>
      <c r="C2004" s="757" t="s">
        <v>3652</v>
      </c>
      <c r="D2004" s="776"/>
    </row>
    <row r="2005" spans="1:4">
      <c r="A2005" s="745"/>
      <c r="B2005" s="745" t="s">
        <v>1069</v>
      </c>
      <c r="C2005" s="745" t="s">
        <v>1162</v>
      </c>
      <c r="D2005" s="774"/>
    </row>
    <row r="2006" spans="1:4">
      <c r="A2006" s="745"/>
      <c r="B2006" s="745" t="str">
        <f>B$38</f>
        <v>S1</v>
      </c>
      <c r="C2006" s="745"/>
      <c r="D2006" s="774"/>
    </row>
    <row r="2007" spans="1:4">
      <c r="A2007" s="745"/>
      <c r="B2007" s="745" t="str">
        <f>B$39</f>
        <v>S2</v>
      </c>
      <c r="C2007" s="745"/>
      <c r="D2007" s="774"/>
    </row>
    <row r="2008" spans="1:4">
      <c r="A2008" s="745"/>
      <c r="B2008" s="745" t="str">
        <f>B$40</f>
        <v>S3</v>
      </c>
      <c r="C2008" s="745"/>
      <c r="D2008" s="774"/>
    </row>
    <row r="2009" spans="1:4">
      <c r="A2009" s="745"/>
      <c r="B2009" s="745" t="str">
        <f>B$41</f>
        <v>S4</v>
      </c>
      <c r="C2009" s="749"/>
      <c r="D2009" s="774"/>
    </row>
    <row r="2010" spans="1:4">
      <c r="A2010" s="703"/>
      <c r="B2010" s="703"/>
      <c r="C2010" s="703"/>
      <c r="D2010" s="764"/>
    </row>
    <row r="2011" spans="1:4" ht="28">
      <c r="A2011" s="767" t="s">
        <v>3653</v>
      </c>
      <c r="B2011" s="767"/>
      <c r="C2011" s="767" t="s">
        <v>3654</v>
      </c>
      <c r="D2011" s="768"/>
    </row>
    <row r="2012" spans="1:4">
      <c r="A2012" s="757" t="s">
        <v>3655</v>
      </c>
      <c r="B2012" s="757"/>
      <c r="C2012" s="757" t="s">
        <v>3656</v>
      </c>
      <c r="D2012" s="776"/>
    </row>
    <row r="2013" spans="1:4">
      <c r="A2013" s="745"/>
      <c r="B2013" s="745" t="s">
        <v>1069</v>
      </c>
      <c r="C2013" s="49" t="s">
        <v>3657</v>
      </c>
      <c r="D2013" s="774"/>
    </row>
    <row r="2014" spans="1:4">
      <c r="A2014" s="745"/>
      <c r="B2014" s="745" t="str">
        <f>B$38</f>
        <v>S1</v>
      </c>
      <c r="C2014" s="745"/>
      <c r="D2014" s="774"/>
    </row>
    <row r="2015" spans="1:4">
      <c r="A2015" s="745"/>
      <c r="B2015" s="745" t="str">
        <f>B$39</f>
        <v>S2</v>
      </c>
      <c r="C2015" s="745"/>
      <c r="D2015" s="774"/>
    </row>
    <row r="2016" spans="1:4">
      <c r="A2016" s="745"/>
      <c r="B2016" s="745" t="str">
        <f>B$40</f>
        <v>S3</v>
      </c>
      <c r="C2016" s="745"/>
      <c r="D2016" s="774"/>
    </row>
    <row r="2017" spans="1:4">
      <c r="A2017" s="745"/>
      <c r="B2017" s="745" t="str">
        <f>B$41</f>
        <v>S4</v>
      </c>
      <c r="C2017" s="749"/>
      <c r="D2017" s="774"/>
    </row>
    <row r="2018" spans="1:4">
      <c r="A2018" s="703"/>
      <c r="B2018" s="703"/>
      <c r="C2018" s="703"/>
      <c r="D2018" s="764"/>
    </row>
    <row r="2019" spans="1:4" ht="28">
      <c r="A2019" s="767" t="s">
        <v>3658</v>
      </c>
      <c r="B2019" s="767"/>
      <c r="C2019" s="767" t="s">
        <v>3659</v>
      </c>
      <c r="D2019" s="768"/>
    </row>
    <row r="2020" spans="1:4" ht="84">
      <c r="A2020" s="757" t="s">
        <v>3660</v>
      </c>
      <c r="B2020" s="757"/>
      <c r="C2020" s="757" t="s">
        <v>3661</v>
      </c>
      <c r="D2020" s="776"/>
    </row>
    <row r="2021" spans="1:4">
      <c r="A2021" s="745"/>
      <c r="B2021" s="745" t="s">
        <v>1069</v>
      </c>
      <c r="C2021" s="745" t="s">
        <v>1162</v>
      </c>
      <c r="D2021" s="774"/>
    </row>
    <row r="2022" spans="1:4">
      <c r="A2022" s="745"/>
      <c r="B2022" s="745" t="str">
        <f>B$38</f>
        <v>S1</v>
      </c>
      <c r="C2022" s="745"/>
      <c r="D2022" s="774"/>
    </row>
    <row r="2023" spans="1:4">
      <c r="A2023" s="745"/>
      <c r="B2023" s="745" t="str">
        <f>B$39</f>
        <v>S2</v>
      </c>
      <c r="C2023" s="745"/>
      <c r="D2023" s="774"/>
    </row>
    <row r="2024" spans="1:4">
      <c r="A2024" s="745"/>
      <c r="B2024" s="745" t="str">
        <f>B$40</f>
        <v>S3</v>
      </c>
      <c r="C2024" s="745"/>
      <c r="D2024" s="774"/>
    </row>
    <row r="2025" spans="1:4">
      <c r="A2025" s="745"/>
      <c r="B2025" s="745" t="str">
        <f>B$41</f>
        <v>S4</v>
      </c>
      <c r="C2025" s="749"/>
      <c r="D2025" s="774"/>
    </row>
    <row r="2026" spans="1:4">
      <c r="A2026" s="703"/>
      <c r="B2026" s="703"/>
      <c r="C2026" s="703"/>
      <c r="D2026" s="764"/>
    </row>
    <row r="2027" spans="1:4" ht="28">
      <c r="A2027" s="767" t="s">
        <v>3662</v>
      </c>
      <c r="B2027" s="767"/>
      <c r="C2027" s="767" t="s">
        <v>3663</v>
      </c>
      <c r="D2027" s="768"/>
    </row>
    <row r="2028" spans="1:4">
      <c r="A2028" s="757" t="s">
        <v>3664</v>
      </c>
      <c r="B2028" s="757"/>
      <c r="C2028" s="757" t="s">
        <v>3665</v>
      </c>
      <c r="D2028" s="776"/>
    </row>
    <row r="2029" spans="1:4">
      <c r="A2029" s="745"/>
      <c r="B2029" s="745" t="s">
        <v>1069</v>
      </c>
      <c r="C2029" s="745" t="s">
        <v>1162</v>
      </c>
      <c r="D2029" s="774"/>
    </row>
    <row r="2030" spans="1:4">
      <c r="A2030" s="745"/>
      <c r="B2030" s="745" t="str">
        <f>B$38</f>
        <v>S1</v>
      </c>
      <c r="C2030" s="745"/>
      <c r="D2030" s="774"/>
    </row>
    <row r="2031" spans="1:4">
      <c r="A2031" s="745"/>
      <c r="B2031" s="745" t="str">
        <f>B$39</f>
        <v>S2</v>
      </c>
      <c r="C2031" s="745"/>
      <c r="D2031" s="774"/>
    </row>
    <row r="2032" spans="1:4">
      <c r="A2032" s="745"/>
      <c r="B2032" s="745" t="str">
        <f>B$40</f>
        <v>S3</v>
      </c>
      <c r="C2032" s="745"/>
      <c r="D2032" s="774"/>
    </row>
    <row r="2033" spans="1:4">
      <c r="A2033" s="745"/>
      <c r="B2033" s="745" t="str">
        <f>B$41</f>
        <v>S4</v>
      </c>
      <c r="C2033" s="749"/>
      <c r="D2033" s="774"/>
    </row>
    <row r="2034" spans="1:4">
      <c r="A2034" s="703"/>
      <c r="B2034" s="703"/>
      <c r="C2034" s="703"/>
      <c r="D2034" s="764"/>
    </row>
    <row r="2035" spans="1:4" ht="42">
      <c r="A2035" s="767">
        <v>10.3</v>
      </c>
      <c r="B2035" s="767"/>
      <c r="C2035" s="767" t="s">
        <v>3666</v>
      </c>
      <c r="D2035" s="768"/>
    </row>
    <row r="2036" spans="1:4">
      <c r="A2036" s="757" t="s">
        <v>3667</v>
      </c>
      <c r="B2036" s="792"/>
      <c r="C2036" s="757" t="s">
        <v>3668</v>
      </c>
      <c r="D2036" s="776"/>
    </row>
    <row r="2037" spans="1:4">
      <c r="A2037" s="745"/>
      <c r="B2037" s="745" t="s">
        <v>1069</v>
      </c>
      <c r="C2037" s="745" t="s">
        <v>1162</v>
      </c>
      <c r="D2037" s="774"/>
    </row>
    <row r="2038" spans="1:4">
      <c r="A2038" s="745"/>
      <c r="B2038" s="745" t="str">
        <f>B$38</f>
        <v>S1</v>
      </c>
      <c r="C2038" s="745"/>
      <c r="D2038" s="774"/>
    </row>
    <row r="2039" spans="1:4">
      <c r="A2039" s="745"/>
      <c r="B2039" s="745" t="str">
        <f>B$39</f>
        <v>S2</v>
      </c>
      <c r="C2039" s="745"/>
      <c r="D2039" s="774"/>
    </row>
    <row r="2040" spans="1:4">
      <c r="A2040" s="745"/>
      <c r="B2040" s="745" t="str">
        <f>B$40</f>
        <v>S3</v>
      </c>
      <c r="C2040" s="745"/>
      <c r="D2040" s="774"/>
    </row>
    <row r="2041" spans="1:4">
      <c r="A2041" s="745"/>
      <c r="B2041" s="745" t="str">
        <f>B$41</f>
        <v>S4</v>
      </c>
      <c r="C2041" s="749"/>
      <c r="D2041" s="774"/>
    </row>
    <row r="2042" spans="1:4">
      <c r="A2042" s="703"/>
      <c r="B2042" s="703"/>
      <c r="C2042" s="703"/>
      <c r="D2042" s="764"/>
    </row>
    <row r="2043" spans="1:4">
      <c r="A2043" s="757" t="s">
        <v>3669</v>
      </c>
      <c r="B2043" s="792"/>
      <c r="C2043" s="757" t="s">
        <v>3670</v>
      </c>
      <c r="D2043" s="776"/>
    </row>
    <row r="2044" spans="1:4">
      <c r="A2044" s="745"/>
      <c r="B2044" s="745" t="s">
        <v>1069</v>
      </c>
      <c r="C2044" s="745" t="s">
        <v>1162</v>
      </c>
      <c r="D2044" s="774"/>
    </row>
    <row r="2045" spans="1:4">
      <c r="A2045" s="745"/>
      <c r="B2045" s="745" t="str">
        <f>B$38</f>
        <v>S1</v>
      </c>
      <c r="C2045" s="745"/>
      <c r="D2045" s="774"/>
    </row>
    <row r="2046" spans="1:4">
      <c r="A2046" s="745"/>
      <c r="B2046" s="745" t="str">
        <f>B$39</f>
        <v>S2</v>
      </c>
      <c r="C2046" s="745"/>
      <c r="D2046" s="774"/>
    </row>
    <row r="2047" spans="1:4">
      <c r="A2047" s="745"/>
      <c r="B2047" s="745" t="str">
        <f>B$40</f>
        <v>S3</v>
      </c>
      <c r="C2047" s="745"/>
      <c r="D2047" s="774"/>
    </row>
    <row r="2048" spans="1:4">
      <c r="A2048" s="745"/>
      <c r="B2048" s="745" t="str">
        <f>B$41</f>
        <v>S4</v>
      </c>
      <c r="C2048" s="749"/>
      <c r="D2048" s="774"/>
    </row>
    <row r="2049" spans="1:4">
      <c r="A2049" s="703"/>
      <c r="B2049" s="703"/>
      <c r="C2049" s="703"/>
      <c r="D2049" s="764"/>
    </row>
    <row r="2050" spans="1:4">
      <c r="A2050" s="757" t="s">
        <v>3671</v>
      </c>
      <c r="B2050" s="792"/>
      <c r="C2050" s="757" t="s">
        <v>3672</v>
      </c>
      <c r="D2050" s="776"/>
    </row>
    <row r="2051" spans="1:4">
      <c r="A2051" s="745"/>
      <c r="B2051" s="745" t="s">
        <v>1069</v>
      </c>
      <c r="C2051" s="745" t="s">
        <v>1162</v>
      </c>
      <c r="D2051" s="774"/>
    </row>
    <row r="2052" spans="1:4">
      <c r="A2052" s="745"/>
      <c r="B2052" s="745" t="str">
        <f>B$38</f>
        <v>S1</v>
      </c>
      <c r="C2052" s="745"/>
      <c r="D2052" s="774"/>
    </row>
    <row r="2053" spans="1:4">
      <c r="A2053" s="745"/>
      <c r="B2053" s="745" t="str">
        <f>B$39</f>
        <v>S2</v>
      </c>
      <c r="C2053" s="745"/>
      <c r="D2053" s="774"/>
    </row>
    <row r="2054" spans="1:4">
      <c r="A2054" s="745"/>
      <c r="B2054" s="745" t="str">
        <f>B$40</f>
        <v>S3</v>
      </c>
      <c r="C2054" s="745"/>
      <c r="D2054" s="774"/>
    </row>
    <row r="2055" spans="1:4">
      <c r="A2055" s="745"/>
      <c r="B2055" s="745" t="str">
        <f>B$41</f>
        <v>S4</v>
      </c>
      <c r="C2055" s="749"/>
      <c r="D2055" s="774"/>
    </row>
    <row r="2056" spans="1:4">
      <c r="A2056" s="703"/>
      <c r="B2056" s="703"/>
      <c r="C2056" s="703"/>
      <c r="D2056" s="764"/>
    </row>
    <row r="2057" spans="1:4">
      <c r="A2057" s="757" t="s">
        <v>3673</v>
      </c>
      <c r="B2057" s="792"/>
      <c r="C2057" s="757" t="s">
        <v>3674</v>
      </c>
      <c r="D2057" s="776"/>
    </row>
    <row r="2058" spans="1:4">
      <c r="A2058" s="745"/>
      <c r="B2058" s="745" t="s">
        <v>1069</v>
      </c>
      <c r="C2058" s="745" t="s">
        <v>1162</v>
      </c>
      <c r="D2058" s="774"/>
    </row>
    <row r="2059" spans="1:4">
      <c r="A2059" s="745"/>
      <c r="B2059" s="745" t="str">
        <f>B$38</f>
        <v>S1</v>
      </c>
      <c r="C2059" s="745"/>
      <c r="D2059" s="774"/>
    </row>
    <row r="2060" spans="1:4">
      <c r="A2060" s="745"/>
      <c r="B2060" s="745" t="str">
        <f>B$39</f>
        <v>S2</v>
      </c>
      <c r="C2060" s="745"/>
      <c r="D2060" s="774"/>
    </row>
    <row r="2061" spans="1:4">
      <c r="A2061" s="745"/>
      <c r="B2061" s="745" t="str">
        <f>B$40</f>
        <v>S3</v>
      </c>
      <c r="C2061" s="745"/>
      <c r="D2061" s="774"/>
    </row>
    <row r="2062" spans="1:4">
      <c r="A2062" s="745"/>
      <c r="B2062" s="745" t="str">
        <f>B$41</f>
        <v>S4</v>
      </c>
      <c r="C2062" s="749"/>
      <c r="D2062" s="774"/>
    </row>
    <row r="2063" spans="1:4">
      <c r="A2063" s="703"/>
      <c r="B2063" s="703"/>
      <c r="C2063" s="703"/>
      <c r="D2063" s="764"/>
    </row>
    <row r="2064" spans="1:4" ht="70">
      <c r="A2064" s="767">
        <v>10.4</v>
      </c>
      <c r="B2064" s="767"/>
      <c r="C2064" s="767" t="s">
        <v>3675</v>
      </c>
      <c r="D2064" s="768"/>
    </row>
    <row r="2065" spans="1:4" ht="28">
      <c r="A2065" s="757" t="s">
        <v>3676</v>
      </c>
      <c r="B2065" s="792"/>
      <c r="C2065" s="757" t="s">
        <v>3677</v>
      </c>
      <c r="D2065" s="776"/>
    </row>
    <row r="2066" spans="1:4">
      <c r="A2066" s="745"/>
      <c r="B2066" s="745" t="s">
        <v>1069</v>
      </c>
      <c r="C2066" s="745" t="s">
        <v>1162</v>
      </c>
      <c r="D2066" s="774"/>
    </row>
    <row r="2067" spans="1:4">
      <c r="A2067" s="745"/>
      <c r="B2067" s="745" t="str">
        <f>B$38</f>
        <v>S1</v>
      </c>
      <c r="C2067" s="745"/>
      <c r="D2067" s="774"/>
    </row>
    <row r="2068" spans="1:4">
      <c r="A2068" s="745"/>
      <c r="B2068" s="745" t="str">
        <f>B$39</f>
        <v>S2</v>
      </c>
      <c r="C2068" s="745"/>
      <c r="D2068" s="774"/>
    </row>
    <row r="2069" spans="1:4">
      <c r="A2069" s="745"/>
      <c r="B2069" s="745" t="str">
        <f>B$40</f>
        <v>S3</v>
      </c>
      <c r="C2069" s="745"/>
      <c r="D2069" s="774"/>
    </row>
    <row r="2070" spans="1:4">
      <c r="A2070" s="745"/>
      <c r="B2070" s="745" t="str">
        <f>B$41</f>
        <v>S4</v>
      </c>
      <c r="C2070" s="749"/>
      <c r="D2070" s="774"/>
    </row>
    <row r="2071" spans="1:4">
      <c r="A2071" s="703"/>
      <c r="B2071" s="703"/>
      <c r="C2071" s="703"/>
      <c r="D2071" s="764"/>
    </row>
    <row r="2072" spans="1:4" ht="28">
      <c r="A2072" s="757" t="s">
        <v>3678</v>
      </c>
      <c r="B2072" s="757"/>
      <c r="C2072" s="757" t="s">
        <v>3679</v>
      </c>
      <c r="D2072" s="776"/>
    </row>
    <row r="2073" spans="1:4">
      <c r="A2073" s="745"/>
      <c r="B2073" s="745" t="s">
        <v>1069</v>
      </c>
      <c r="C2073" s="745" t="s">
        <v>1162</v>
      </c>
      <c r="D2073" s="774"/>
    </row>
    <row r="2074" spans="1:4">
      <c r="A2074" s="745"/>
      <c r="B2074" s="745" t="str">
        <f>B$38</f>
        <v>S1</v>
      </c>
      <c r="C2074" s="745"/>
      <c r="D2074" s="774"/>
    </row>
    <row r="2075" spans="1:4">
      <c r="A2075" s="745"/>
      <c r="B2075" s="745" t="str">
        <f>B$39</f>
        <v>S2</v>
      </c>
      <c r="C2075" s="745"/>
      <c r="D2075" s="774"/>
    </row>
    <row r="2076" spans="1:4">
      <c r="A2076" s="745"/>
      <c r="B2076" s="745" t="str">
        <f>B$40</f>
        <v>S3</v>
      </c>
      <c r="C2076" s="745"/>
      <c r="D2076" s="774"/>
    </row>
    <row r="2077" spans="1:4">
      <c r="A2077" s="745"/>
      <c r="B2077" s="745" t="str">
        <f>B$41</f>
        <v>S4</v>
      </c>
      <c r="C2077" s="749"/>
      <c r="D2077" s="774"/>
    </row>
    <row r="2078" spans="1:4">
      <c r="A2078" s="703"/>
      <c r="B2078" s="703"/>
      <c r="C2078" s="703"/>
      <c r="D2078" s="764"/>
    </row>
    <row r="2079" spans="1:4" ht="28">
      <c r="A2079" s="757" t="s">
        <v>3680</v>
      </c>
      <c r="B2079" s="757"/>
      <c r="C2079" s="757" t="s">
        <v>3681</v>
      </c>
      <c r="D2079" s="776"/>
    </row>
    <row r="2080" spans="1:4">
      <c r="A2080" s="745"/>
      <c r="B2080" s="745" t="s">
        <v>1069</v>
      </c>
      <c r="C2080" s="745" t="s">
        <v>1162</v>
      </c>
      <c r="D2080" s="774"/>
    </row>
    <row r="2081" spans="1:4">
      <c r="A2081" s="745"/>
      <c r="B2081" s="745" t="str">
        <f>B$38</f>
        <v>S1</v>
      </c>
      <c r="C2081" s="745"/>
      <c r="D2081" s="774"/>
    </row>
    <row r="2082" spans="1:4">
      <c r="A2082" s="745"/>
      <c r="B2082" s="745" t="str">
        <f>B$39</f>
        <v>S2</v>
      </c>
      <c r="C2082" s="745"/>
      <c r="D2082" s="774"/>
    </row>
    <row r="2083" spans="1:4">
      <c r="A2083" s="745"/>
      <c r="B2083" s="745" t="str">
        <f>B$40</f>
        <v>S3</v>
      </c>
      <c r="C2083" s="745"/>
      <c r="D2083" s="774"/>
    </row>
    <row r="2084" spans="1:4">
      <c r="A2084" s="745"/>
      <c r="B2084" s="745" t="str">
        <f>B$41</f>
        <v>S4</v>
      </c>
      <c r="C2084" s="749"/>
      <c r="D2084" s="774"/>
    </row>
    <row r="2085" spans="1:4">
      <c r="A2085" s="703"/>
      <c r="B2085" s="703"/>
      <c r="C2085" s="703"/>
      <c r="D2085" s="764"/>
    </row>
    <row r="2086" spans="1:4" ht="28">
      <c r="A2086" s="757" t="s">
        <v>3682</v>
      </c>
      <c r="B2086" s="757"/>
      <c r="C2086" s="757" t="s">
        <v>3683</v>
      </c>
      <c r="D2086" s="776"/>
    </row>
    <row r="2087" spans="1:4">
      <c r="A2087" s="745"/>
      <c r="B2087" s="745" t="s">
        <v>1069</v>
      </c>
      <c r="C2087" s="745" t="s">
        <v>1162</v>
      </c>
      <c r="D2087" s="774"/>
    </row>
    <row r="2088" spans="1:4">
      <c r="A2088" s="745"/>
      <c r="B2088" s="745" t="str">
        <f>B$38</f>
        <v>S1</v>
      </c>
      <c r="C2088" s="745"/>
      <c r="D2088" s="774"/>
    </row>
    <row r="2089" spans="1:4">
      <c r="A2089" s="745"/>
      <c r="B2089" s="745" t="str">
        <f>B$39</f>
        <v>S2</v>
      </c>
      <c r="C2089" s="745"/>
      <c r="D2089" s="774"/>
    </row>
    <row r="2090" spans="1:4">
      <c r="A2090" s="745"/>
      <c r="B2090" s="745" t="str">
        <f>B$40</f>
        <v>S3</v>
      </c>
      <c r="C2090" s="745"/>
      <c r="D2090" s="774"/>
    </row>
    <row r="2091" spans="1:4">
      <c r="A2091" s="745"/>
      <c r="B2091" s="745" t="str">
        <f>B$41</f>
        <v>S4</v>
      </c>
      <c r="C2091" s="749"/>
      <c r="D2091" s="774"/>
    </row>
    <row r="2092" spans="1:4">
      <c r="A2092" s="703"/>
      <c r="B2092" s="703"/>
      <c r="C2092" s="703"/>
      <c r="D2092" s="764"/>
    </row>
    <row r="2093" spans="1:4" ht="28">
      <c r="A2093" s="767">
        <v>10.5</v>
      </c>
      <c r="B2093" s="767"/>
      <c r="C2093" s="767" t="s">
        <v>3684</v>
      </c>
      <c r="D2093" s="768"/>
    </row>
    <row r="2094" spans="1:4" ht="28">
      <c r="A2094" s="757" t="s">
        <v>3685</v>
      </c>
      <c r="B2094" s="757"/>
      <c r="C2094" s="757" t="s">
        <v>3686</v>
      </c>
      <c r="D2094" s="776"/>
    </row>
    <row r="2095" spans="1:4">
      <c r="A2095" s="745"/>
      <c r="B2095" s="745" t="s">
        <v>1069</v>
      </c>
      <c r="C2095" s="745" t="s">
        <v>1162</v>
      </c>
      <c r="D2095" s="774"/>
    </row>
    <row r="2096" spans="1:4">
      <c r="A2096" s="745"/>
      <c r="B2096" s="745" t="str">
        <f>B$38</f>
        <v>S1</v>
      </c>
      <c r="C2096" s="745"/>
      <c r="D2096" s="774"/>
    </row>
    <row r="2097" spans="1:4">
      <c r="A2097" s="745"/>
      <c r="B2097" s="745" t="str">
        <f>B$39</f>
        <v>S2</v>
      </c>
      <c r="C2097" s="745"/>
      <c r="D2097" s="774"/>
    </row>
    <row r="2098" spans="1:4">
      <c r="A2098" s="745"/>
      <c r="B2098" s="745" t="str">
        <f>B$40</f>
        <v>S3</v>
      </c>
      <c r="C2098" s="745"/>
      <c r="D2098" s="774"/>
    </row>
    <row r="2099" spans="1:4">
      <c r="A2099" s="745"/>
      <c r="B2099" s="745" t="str">
        <f>B$41</f>
        <v>S4</v>
      </c>
      <c r="C2099" s="749"/>
      <c r="D2099" s="774"/>
    </row>
    <row r="2100" spans="1:4">
      <c r="A2100" s="703"/>
      <c r="B2100" s="703"/>
      <c r="C2100" s="703"/>
      <c r="D2100" s="764"/>
    </row>
    <row r="2101" spans="1:4" ht="28">
      <c r="A2101" s="757" t="s">
        <v>3687</v>
      </c>
      <c r="B2101" s="757"/>
      <c r="C2101" s="757" t="s">
        <v>3688</v>
      </c>
      <c r="D2101" s="776"/>
    </row>
    <row r="2102" spans="1:4">
      <c r="A2102" s="745"/>
      <c r="B2102" s="745" t="s">
        <v>1069</v>
      </c>
      <c r="C2102" s="745" t="s">
        <v>1162</v>
      </c>
      <c r="D2102" s="774"/>
    </row>
    <row r="2103" spans="1:4">
      <c r="A2103" s="745"/>
      <c r="B2103" s="745" t="str">
        <f>B$38</f>
        <v>S1</v>
      </c>
      <c r="C2103" s="745"/>
      <c r="D2103" s="774"/>
    </row>
    <row r="2104" spans="1:4">
      <c r="A2104" s="745"/>
      <c r="B2104" s="745" t="str">
        <f>B$39</f>
        <v>S2</v>
      </c>
      <c r="C2104" s="745"/>
      <c r="D2104" s="774"/>
    </row>
    <row r="2105" spans="1:4">
      <c r="A2105" s="745"/>
      <c r="B2105" s="745" t="str">
        <f>B$40</f>
        <v>S3</v>
      </c>
      <c r="C2105" s="745"/>
      <c r="D2105" s="774"/>
    </row>
    <row r="2106" spans="1:4">
      <c r="A2106" s="745"/>
      <c r="B2106" s="745" t="str">
        <f>B$41</f>
        <v>S4</v>
      </c>
      <c r="C2106" s="749"/>
      <c r="D2106" s="774"/>
    </row>
    <row r="2107" spans="1:4">
      <c r="A2107" s="703"/>
      <c r="B2107" s="703"/>
      <c r="C2107" s="703"/>
      <c r="D2107" s="764"/>
    </row>
    <row r="2108" spans="1:4" ht="42">
      <c r="A2108" s="767">
        <v>10.6</v>
      </c>
      <c r="B2108" s="767"/>
      <c r="C2108" s="767" t="s">
        <v>3689</v>
      </c>
      <c r="D2108" s="768"/>
    </row>
    <row r="2109" spans="1:4">
      <c r="A2109" s="757" t="s">
        <v>3690</v>
      </c>
      <c r="B2109" s="757"/>
      <c r="C2109" s="757" t="s">
        <v>3691</v>
      </c>
      <c r="D2109" s="776"/>
    </row>
    <row r="2110" spans="1:4">
      <c r="A2110" s="745"/>
      <c r="B2110" s="745" t="s">
        <v>1069</v>
      </c>
      <c r="C2110" s="745" t="s">
        <v>1162</v>
      </c>
      <c r="D2110" s="774"/>
    </row>
    <row r="2111" spans="1:4">
      <c r="A2111" s="745"/>
      <c r="B2111" s="745" t="str">
        <f>B$38</f>
        <v>S1</v>
      </c>
      <c r="C2111" s="745"/>
      <c r="D2111" s="774"/>
    </row>
    <row r="2112" spans="1:4">
      <c r="A2112" s="745"/>
      <c r="B2112" s="745" t="str">
        <f>B$39</f>
        <v>S2</v>
      </c>
      <c r="C2112" s="745"/>
      <c r="D2112" s="774"/>
    </row>
    <row r="2113" spans="1:4">
      <c r="A2113" s="745"/>
      <c r="B2113" s="745" t="str">
        <f>B$40</f>
        <v>S3</v>
      </c>
      <c r="C2113" s="745"/>
      <c r="D2113" s="774"/>
    </row>
    <row r="2114" spans="1:4">
      <c r="A2114" s="745"/>
      <c r="B2114" s="745" t="str">
        <f>B$41</f>
        <v>S4</v>
      </c>
      <c r="C2114" s="749"/>
      <c r="D2114" s="774"/>
    </row>
    <row r="2115" spans="1:4">
      <c r="A2115" s="703"/>
      <c r="B2115" s="703"/>
      <c r="C2115" s="703"/>
      <c r="D2115" s="764"/>
    </row>
    <row r="2116" spans="1:4" ht="28">
      <c r="A2116" s="757" t="s">
        <v>3692</v>
      </c>
      <c r="B2116" s="757"/>
      <c r="C2116" s="757" t="s">
        <v>3693</v>
      </c>
      <c r="D2116" s="776"/>
    </row>
    <row r="2117" spans="1:4">
      <c r="A2117" s="745"/>
      <c r="B2117" s="745" t="s">
        <v>1069</v>
      </c>
      <c r="C2117" s="745" t="s">
        <v>1162</v>
      </c>
      <c r="D2117" s="774"/>
    </row>
    <row r="2118" spans="1:4">
      <c r="A2118" s="745"/>
      <c r="B2118" s="745" t="str">
        <f>B$38</f>
        <v>S1</v>
      </c>
      <c r="C2118" s="745"/>
      <c r="D2118" s="774"/>
    </row>
    <row r="2119" spans="1:4">
      <c r="A2119" s="745"/>
      <c r="B2119" s="745" t="str">
        <f>B$39</f>
        <v>S2</v>
      </c>
      <c r="C2119" s="745"/>
      <c r="D2119" s="774"/>
    </row>
    <row r="2120" spans="1:4">
      <c r="A2120" s="745"/>
      <c r="B2120" s="745" t="str">
        <f>B$40</f>
        <v>S3</v>
      </c>
      <c r="C2120" s="745"/>
      <c r="D2120" s="774"/>
    </row>
    <row r="2121" spans="1:4">
      <c r="A2121" s="745"/>
      <c r="B2121" s="745" t="str">
        <f>B$41</f>
        <v>S4</v>
      </c>
      <c r="C2121" s="749"/>
      <c r="D2121" s="774"/>
    </row>
    <row r="2122" spans="1:4">
      <c r="A2122" s="703"/>
      <c r="B2122" s="703"/>
      <c r="C2122" s="703"/>
      <c r="D2122" s="764"/>
    </row>
    <row r="2123" spans="1:4">
      <c r="A2123" s="757" t="s">
        <v>3694</v>
      </c>
      <c r="B2123" s="757"/>
      <c r="C2123" s="757" t="s">
        <v>3695</v>
      </c>
      <c r="D2123" s="776"/>
    </row>
    <row r="2124" spans="1:4">
      <c r="A2124" s="745"/>
      <c r="B2124" s="745" t="s">
        <v>1069</v>
      </c>
      <c r="C2124" s="745" t="s">
        <v>1162</v>
      </c>
      <c r="D2124" s="774"/>
    </row>
    <row r="2125" spans="1:4">
      <c r="A2125" s="745"/>
      <c r="B2125" s="745" t="str">
        <f>B$38</f>
        <v>S1</v>
      </c>
      <c r="C2125" s="745"/>
      <c r="D2125" s="774"/>
    </row>
    <row r="2126" spans="1:4">
      <c r="A2126" s="745"/>
      <c r="B2126" s="745" t="str">
        <f>B$39</f>
        <v>S2</v>
      </c>
      <c r="C2126" s="745"/>
      <c r="D2126" s="774"/>
    </row>
    <row r="2127" spans="1:4">
      <c r="A2127" s="745"/>
      <c r="B2127" s="745" t="str">
        <f>B$40</f>
        <v>S3</v>
      </c>
      <c r="C2127" s="745"/>
      <c r="D2127" s="774"/>
    </row>
    <row r="2128" spans="1:4">
      <c r="A2128" s="745"/>
      <c r="B2128" s="745" t="str">
        <f>B$41</f>
        <v>S4</v>
      </c>
      <c r="C2128" s="749"/>
      <c r="D2128" s="774"/>
    </row>
    <row r="2129" spans="1:4">
      <c r="A2129" s="703"/>
      <c r="B2129" s="703"/>
      <c r="C2129" s="703"/>
      <c r="D2129" s="764"/>
    </row>
    <row r="2130" spans="1:4" ht="70">
      <c r="A2130" s="767">
        <v>10.7</v>
      </c>
      <c r="B2130" s="767"/>
      <c r="C2130" s="767" t="s">
        <v>3696</v>
      </c>
      <c r="D2130" s="768"/>
    </row>
    <row r="2131" spans="1:4">
      <c r="A2131" s="757" t="s">
        <v>3697</v>
      </c>
      <c r="B2131" s="757"/>
      <c r="C2131" s="757" t="s">
        <v>3698</v>
      </c>
      <c r="D2131" s="776"/>
    </row>
    <row r="2132" spans="1:4">
      <c r="A2132" s="745"/>
      <c r="B2132" s="745" t="s">
        <v>1069</v>
      </c>
      <c r="C2132" s="745" t="s">
        <v>1162</v>
      </c>
      <c r="D2132" s="774"/>
    </row>
    <row r="2133" spans="1:4">
      <c r="A2133" s="745"/>
      <c r="B2133" s="745" t="str">
        <f>B$38</f>
        <v>S1</v>
      </c>
      <c r="C2133" s="745"/>
      <c r="D2133" s="774"/>
    </row>
    <row r="2134" spans="1:4">
      <c r="A2134" s="745"/>
      <c r="B2134" s="745" t="str">
        <f>B$39</f>
        <v>S2</v>
      </c>
      <c r="C2134" s="745"/>
      <c r="D2134" s="774"/>
    </row>
    <row r="2135" spans="1:4">
      <c r="A2135" s="745"/>
      <c r="B2135" s="745" t="str">
        <f>B$40</f>
        <v>S3</v>
      </c>
      <c r="C2135" s="745"/>
      <c r="D2135" s="774"/>
    </row>
    <row r="2136" spans="1:4">
      <c r="A2136" s="745"/>
      <c r="B2136" s="745" t="str">
        <f>B$41</f>
        <v>S4</v>
      </c>
      <c r="C2136" s="749"/>
      <c r="D2136" s="774"/>
    </row>
    <row r="2137" spans="1:4">
      <c r="A2137" s="703"/>
      <c r="B2137" s="703"/>
      <c r="C2137" s="703"/>
      <c r="D2137" s="764"/>
    </row>
    <row r="2138" spans="1:4">
      <c r="A2138" s="757" t="s">
        <v>3699</v>
      </c>
      <c r="B2138" s="757"/>
      <c r="C2138" s="757" t="s">
        <v>3700</v>
      </c>
      <c r="D2138" s="776"/>
    </row>
    <row r="2139" spans="1:4">
      <c r="A2139" s="745"/>
      <c r="B2139" s="745" t="s">
        <v>1069</v>
      </c>
      <c r="C2139" s="745" t="s">
        <v>1162</v>
      </c>
      <c r="D2139" s="774"/>
    </row>
    <row r="2140" spans="1:4">
      <c r="A2140" s="745"/>
      <c r="B2140" s="745" t="str">
        <f>B$38</f>
        <v>S1</v>
      </c>
      <c r="C2140" s="745"/>
      <c r="D2140" s="774"/>
    </row>
    <row r="2141" spans="1:4">
      <c r="A2141" s="745"/>
      <c r="B2141" s="745" t="str">
        <f>B$39</f>
        <v>S2</v>
      </c>
      <c r="C2141" s="745"/>
      <c r="D2141" s="774"/>
    </row>
    <row r="2142" spans="1:4">
      <c r="A2142" s="745"/>
      <c r="B2142" s="745" t="str">
        <f>B$40</f>
        <v>S3</v>
      </c>
      <c r="C2142" s="745"/>
      <c r="D2142" s="774"/>
    </row>
    <row r="2143" spans="1:4">
      <c r="A2143" s="745"/>
      <c r="B2143" s="745" t="str">
        <f>B$41</f>
        <v>S4</v>
      </c>
      <c r="C2143" s="749"/>
      <c r="D2143" s="774"/>
    </row>
    <row r="2144" spans="1:4">
      <c r="A2144" s="703"/>
      <c r="B2144" s="703"/>
      <c r="C2144" s="703"/>
      <c r="D2144" s="764"/>
    </row>
    <row r="2145" spans="1:4">
      <c r="A2145" s="757" t="s">
        <v>3701</v>
      </c>
      <c r="B2145" s="757"/>
      <c r="C2145" s="757" t="s">
        <v>3702</v>
      </c>
      <c r="D2145" s="776"/>
    </row>
    <row r="2146" spans="1:4">
      <c r="A2146" s="745"/>
      <c r="B2146" s="745" t="s">
        <v>1069</v>
      </c>
      <c r="C2146" s="745" t="s">
        <v>1162</v>
      </c>
      <c r="D2146" s="774"/>
    </row>
    <row r="2147" spans="1:4">
      <c r="A2147" s="745"/>
      <c r="B2147" s="745" t="str">
        <f>B$38</f>
        <v>S1</v>
      </c>
      <c r="C2147" s="745"/>
      <c r="D2147" s="774"/>
    </row>
    <row r="2148" spans="1:4">
      <c r="A2148" s="745"/>
      <c r="B2148" s="745" t="str">
        <f>B$39</f>
        <v>S2</v>
      </c>
      <c r="C2148" s="745"/>
      <c r="D2148" s="774"/>
    </row>
    <row r="2149" spans="1:4">
      <c r="A2149" s="745"/>
      <c r="B2149" s="745" t="str">
        <f>B$40</f>
        <v>S3</v>
      </c>
      <c r="C2149" s="745"/>
      <c r="D2149" s="774"/>
    </row>
    <row r="2150" spans="1:4">
      <c r="A2150" s="745"/>
      <c r="B2150" s="745" t="str">
        <f>B$41</f>
        <v>S4</v>
      </c>
      <c r="C2150" s="749"/>
      <c r="D2150" s="774"/>
    </row>
    <row r="2151" spans="1:4">
      <c r="A2151" s="703"/>
      <c r="B2151" s="703"/>
      <c r="C2151" s="703"/>
      <c r="D2151" s="764"/>
    </row>
    <row r="2152" spans="1:4">
      <c r="A2152" s="757" t="s">
        <v>3703</v>
      </c>
      <c r="B2152" s="757"/>
      <c r="C2152" s="757" t="s">
        <v>3704</v>
      </c>
      <c r="D2152" s="776"/>
    </row>
    <row r="2153" spans="1:4">
      <c r="A2153" s="745"/>
      <c r="B2153" s="745" t="s">
        <v>1069</v>
      </c>
      <c r="C2153" s="745" t="s">
        <v>1162</v>
      </c>
      <c r="D2153" s="774"/>
    </row>
    <row r="2154" spans="1:4">
      <c r="A2154" s="745"/>
      <c r="B2154" s="745" t="str">
        <f>B$38</f>
        <v>S1</v>
      </c>
      <c r="C2154" s="745"/>
      <c r="D2154" s="774"/>
    </row>
    <row r="2155" spans="1:4">
      <c r="A2155" s="745"/>
      <c r="B2155" s="745" t="str">
        <f>B$39</f>
        <v>S2</v>
      </c>
      <c r="C2155" s="745"/>
      <c r="D2155" s="774"/>
    </row>
    <row r="2156" spans="1:4">
      <c r="A2156" s="745"/>
      <c r="B2156" s="745" t="str">
        <f>B$40</f>
        <v>S3</v>
      </c>
      <c r="C2156" s="745"/>
      <c r="D2156" s="774"/>
    </row>
    <row r="2157" spans="1:4">
      <c r="A2157" s="745"/>
      <c r="B2157" s="745" t="str">
        <f>B$41</f>
        <v>S4</v>
      </c>
      <c r="C2157" s="749"/>
      <c r="D2157" s="774"/>
    </row>
    <row r="2158" spans="1:4">
      <c r="A2158" s="703"/>
      <c r="B2158" s="703"/>
      <c r="C2158" s="703"/>
      <c r="D2158" s="764"/>
    </row>
    <row r="2159" spans="1:4" ht="84">
      <c r="A2159" s="757" t="s">
        <v>3705</v>
      </c>
      <c r="B2159" s="757"/>
      <c r="C2159" s="757" t="s">
        <v>3706</v>
      </c>
      <c r="D2159" s="776"/>
    </row>
    <row r="2160" spans="1:4">
      <c r="A2160" s="745"/>
      <c r="B2160" s="745" t="s">
        <v>1069</v>
      </c>
      <c r="C2160" s="745" t="s">
        <v>1162</v>
      </c>
      <c r="D2160" s="774"/>
    </row>
    <row r="2161" spans="1:4">
      <c r="A2161" s="745"/>
      <c r="B2161" s="745" t="str">
        <f>B$38</f>
        <v>S1</v>
      </c>
      <c r="C2161" s="745"/>
      <c r="D2161" s="774"/>
    </row>
    <row r="2162" spans="1:4">
      <c r="A2162" s="745"/>
      <c r="B2162" s="745" t="str">
        <f>B$39</f>
        <v>S2</v>
      </c>
      <c r="C2162" s="745"/>
      <c r="D2162" s="774"/>
    </row>
    <row r="2163" spans="1:4">
      <c r="A2163" s="745"/>
      <c r="B2163" s="745" t="str">
        <f>B$40</f>
        <v>S3</v>
      </c>
      <c r="C2163" s="745"/>
      <c r="D2163" s="774"/>
    </row>
    <row r="2164" spans="1:4">
      <c r="A2164" s="745"/>
      <c r="B2164" s="745" t="str">
        <f>B$41</f>
        <v>S4</v>
      </c>
      <c r="C2164" s="749"/>
      <c r="D2164" s="774"/>
    </row>
    <row r="2165" spans="1:4">
      <c r="A2165" s="703"/>
      <c r="B2165" s="703"/>
      <c r="C2165" s="703"/>
      <c r="D2165" s="764"/>
    </row>
    <row r="2166" spans="1:4" ht="98">
      <c r="A2166" s="767">
        <v>10.8</v>
      </c>
      <c r="B2166" s="767"/>
      <c r="C2166" s="767" t="s">
        <v>3707</v>
      </c>
      <c r="D2166" s="768"/>
    </row>
    <row r="2167" spans="1:4" ht="28">
      <c r="A2167" s="757" t="s">
        <v>3708</v>
      </c>
      <c r="B2167" s="757"/>
      <c r="C2167" s="757" t="s">
        <v>3709</v>
      </c>
      <c r="D2167" s="776"/>
    </row>
    <row r="2168" spans="1:4">
      <c r="A2168" s="745"/>
      <c r="B2168" s="745" t="s">
        <v>1069</v>
      </c>
      <c r="C2168" s="745" t="s">
        <v>1162</v>
      </c>
      <c r="D2168" s="774"/>
    </row>
    <row r="2169" spans="1:4">
      <c r="A2169" s="745"/>
      <c r="B2169" s="745" t="str">
        <f>B$38</f>
        <v>S1</v>
      </c>
      <c r="C2169" s="745"/>
      <c r="D2169" s="774"/>
    </row>
    <row r="2170" spans="1:4">
      <c r="A2170" s="745"/>
      <c r="B2170" s="745" t="str">
        <f>B$39</f>
        <v>S2</v>
      </c>
      <c r="C2170" s="745"/>
      <c r="D2170" s="774"/>
    </row>
    <row r="2171" spans="1:4">
      <c r="A2171" s="745"/>
      <c r="B2171" s="745" t="str">
        <f>B$40</f>
        <v>S3</v>
      </c>
      <c r="C2171" s="745"/>
      <c r="D2171" s="774"/>
    </row>
    <row r="2172" spans="1:4">
      <c r="A2172" s="745"/>
      <c r="B2172" s="745" t="str">
        <f>B$41</f>
        <v>S4</v>
      </c>
      <c r="C2172" s="749"/>
      <c r="D2172" s="774"/>
    </row>
    <row r="2173" spans="1:4">
      <c r="A2173" s="703"/>
      <c r="B2173" s="703"/>
      <c r="C2173" s="703"/>
      <c r="D2173" s="764"/>
    </row>
    <row r="2174" spans="1:4" ht="42">
      <c r="A2174" s="757" t="s">
        <v>3710</v>
      </c>
      <c r="B2174" s="757"/>
      <c r="C2174" s="757" t="s">
        <v>3711</v>
      </c>
      <c r="D2174" s="776"/>
    </row>
    <row r="2175" spans="1:4">
      <c r="A2175" s="745"/>
      <c r="B2175" s="745" t="s">
        <v>1069</v>
      </c>
      <c r="C2175" s="745" t="s">
        <v>1162</v>
      </c>
      <c r="D2175" s="774"/>
    </row>
    <row r="2176" spans="1:4">
      <c r="A2176" s="745"/>
      <c r="B2176" s="745" t="str">
        <f>B$38</f>
        <v>S1</v>
      </c>
      <c r="C2176" s="745"/>
      <c r="D2176" s="774"/>
    </row>
    <row r="2177" spans="1:4">
      <c r="A2177" s="745"/>
      <c r="B2177" s="745" t="str">
        <f>B$39</f>
        <v>S2</v>
      </c>
      <c r="C2177" s="745"/>
      <c r="D2177" s="774"/>
    </row>
    <row r="2178" spans="1:4">
      <c r="A2178" s="745"/>
      <c r="B2178" s="745" t="str">
        <f>B$40</f>
        <v>S3</v>
      </c>
      <c r="C2178" s="745"/>
      <c r="D2178" s="774"/>
    </row>
    <row r="2179" spans="1:4">
      <c r="A2179" s="745"/>
      <c r="B2179" s="745" t="str">
        <f>B$41</f>
        <v>S4</v>
      </c>
      <c r="C2179" s="749"/>
      <c r="D2179" s="774"/>
    </row>
    <row r="2180" spans="1:4">
      <c r="A2180" s="703"/>
      <c r="B2180" s="703"/>
      <c r="C2180" s="703"/>
      <c r="D2180" s="764"/>
    </row>
    <row r="2181" spans="1:4" ht="28">
      <c r="A2181" s="757" t="s">
        <v>3712</v>
      </c>
      <c r="B2181" s="757"/>
      <c r="C2181" s="757" t="s">
        <v>3713</v>
      </c>
      <c r="D2181" s="776"/>
    </row>
    <row r="2182" spans="1:4">
      <c r="A2182" s="745"/>
      <c r="B2182" s="745" t="s">
        <v>1069</v>
      </c>
      <c r="C2182" s="745" t="s">
        <v>1162</v>
      </c>
      <c r="D2182" s="774"/>
    </row>
    <row r="2183" spans="1:4">
      <c r="A2183" s="745"/>
      <c r="B2183" s="745" t="str">
        <f>B$38</f>
        <v>S1</v>
      </c>
      <c r="C2183" s="745"/>
      <c r="D2183" s="774"/>
    </row>
    <row r="2184" spans="1:4">
      <c r="A2184" s="745"/>
      <c r="B2184" s="745" t="str">
        <f>B$39</f>
        <v>S2</v>
      </c>
      <c r="C2184" s="745"/>
      <c r="D2184" s="774"/>
    </row>
    <row r="2185" spans="1:4">
      <c r="A2185" s="745"/>
      <c r="B2185" s="745" t="str">
        <f>B$40</f>
        <v>S3</v>
      </c>
      <c r="C2185" s="745"/>
      <c r="D2185" s="774"/>
    </row>
    <row r="2186" spans="1:4">
      <c r="A2186" s="745"/>
      <c r="B2186" s="745" t="str">
        <f>B$41</f>
        <v>S4</v>
      </c>
      <c r="C2186" s="749"/>
      <c r="D2186" s="774"/>
    </row>
    <row r="2187" spans="1:4">
      <c r="A2187" s="703"/>
      <c r="B2187" s="703"/>
      <c r="C2187" s="703"/>
      <c r="D2187" s="764"/>
    </row>
    <row r="2188" spans="1:4" ht="42">
      <c r="A2188" s="757" t="s">
        <v>3714</v>
      </c>
      <c r="B2188" s="757"/>
      <c r="C2188" s="789" t="s">
        <v>3715</v>
      </c>
      <c r="D2188" s="776"/>
    </row>
    <row r="2189" spans="1:4">
      <c r="A2189" s="745"/>
      <c r="B2189" s="745" t="s">
        <v>1069</v>
      </c>
      <c r="C2189" s="811" t="s">
        <v>1162</v>
      </c>
      <c r="D2189" s="774"/>
    </row>
    <row r="2190" spans="1:4">
      <c r="A2190" s="745"/>
      <c r="B2190" s="745" t="str">
        <f>B$38</f>
        <v>S1</v>
      </c>
      <c r="C2190" s="811"/>
      <c r="D2190" s="774"/>
    </row>
    <row r="2191" spans="1:4">
      <c r="A2191" s="745"/>
      <c r="B2191" s="745" t="str">
        <f>B$39</f>
        <v>S2</v>
      </c>
      <c r="C2191" s="811"/>
      <c r="D2191" s="774"/>
    </row>
    <row r="2192" spans="1:4">
      <c r="A2192" s="745"/>
      <c r="B2192" s="745" t="str">
        <f>B$40</f>
        <v>S3</v>
      </c>
      <c r="C2192" s="811"/>
      <c r="D2192" s="774"/>
    </row>
    <row r="2193" spans="1:4">
      <c r="A2193" s="745"/>
      <c r="B2193" s="745" t="str">
        <f>B$41</f>
        <v>S4</v>
      </c>
      <c r="C2193" s="803"/>
      <c r="D2193" s="774"/>
    </row>
    <row r="2194" spans="1:4">
      <c r="A2194" s="703"/>
      <c r="B2194" s="703"/>
      <c r="C2194" s="804"/>
      <c r="D2194" s="764"/>
    </row>
    <row r="2195" spans="1:4" ht="42">
      <c r="A2195" s="767">
        <v>10.9</v>
      </c>
      <c r="B2195" s="767"/>
      <c r="C2195" s="767" t="s">
        <v>3716</v>
      </c>
      <c r="D2195" s="768"/>
    </row>
    <row r="2196" spans="1:4" ht="42">
      <c r="A2196" s="757" t="s">
        <v>3717</v>
      </c>
      <c r="B2196" s="757"/>
      <c r="C2196" s="757" t="s">
        <v>3718</v>
      </c>
      <c r="D2196" s="776"/>
    </row>
    <row r="2197" spans="1:4">
      <c r="A2197" s="745"/>
      <c r="B2197" s="745" t="s">
        <v>1069</v>
      </c>
      <c r="C2197" s="745" t="s">
        <v>1162</v>
      </c>
      <c r="D2197" s="774"/>
    </row>
    <row r="2198" spans="1:4">
      <c r="A2198" s="745"/>
      <c r="B2198" s="745" t="str">
        <f>B$38</f>
        <v>S1</v>
      </c>
      <c r="C2198" s="745"/>
      <c r="D2198" s="774"/>
    </row>
    <row r="2199" spans="1:4">
      <c r="A2199" s="745"/>
      <c r="B2199" s="745" t="str">
        <f>B$39</f>
        <v>S2</v>
      </c>
      <c r="C2199" s="745"/>
      <c r="D2199" s="774"/>
    </row>
    <row r="2200" spans="1:4">
      <c r="A2200" s="745"/>
      <c r="B2200" s="745" t="str">
        <f>B$40</f>
        <v>S3</v>
      </c>
      <c r="C2200" s="745"/>
      <c r="D2200" s="774"/>
    </row>
    <row r="2201" spans="1:4">
      <c r="A2201" s="745"/>
      <c r="B2201" s="745" t="str">
        <f>B$41</f>
        <v>S4</v>
      </c>
      <c r="C2201" s="749"/>
      <c r="D2201" s="774"/>
    </row>
    <row r="2202" spans="1:4">
      <c r="A2202" s="703"/>
      <c r="B2202" s="703"/>
      <c r="C2202" s="703"/>
      <c r="D2202" s="764"/>
    </row>
    <row r="2203" spans="1:4" ht="42">
      <c r="A2203" s="767">
        <v>11</v>
      </c>
      <c r="B2203" s="767"/>
      <c r="C2203" s="767" t="s">
        <v>3719</v>
      </c>
      <c r="D2203" s="768"/>
    </row>
    <row r="2204" spans="1:4">
      <c r="A2204" s="767">
        <v>11.1</v>
      </c>
      <c r="B2204" s="767"/>
      <c r="C2204" s="767" t="s">
        <v>3720</v>
      </c>
      <c r="D2204" s="768"/>
    </row>
    <row r="2205" spans="1:4" ht="28">
      <c r="A2205" s="757" t="s">
        <v>3721</v>
      </c>
      <c r="B2205" s="757"/>
      <c r="C2205" s="757" t="s">
        <v>3722</v>
      </c>
      <c r="D2205" s="776">
        <v>5</v>
      </c>
    </row>
    <row r="2206" spans="1:4">
      <c r="A2206" s="745"/>
      <c r="B2206" s="745" t="s">
        <v>1069</v>
      </c>
      <c r="C2206" s="749" t="s">
        <v>3723</v>
      </c>
      <c r="D2206" s="774"/>
    </row>
    <row r="2207" spans="1:4">
      <c r="A2207" s="745"/>
      <c r="B2207" s="745" t="str">
        <f>B$38</f>
        <v>S1</v>
      </c>
      <c r="C2207" s="745"/>
      <c r="D2207" s="774"/>
    </row>
    <row r="2208" spans="1:4">
      <c r="A2208" s="745"/>
      <c r="B2208" s="745" t="str">
        <f>B$39</f>
        <v>S2</v>
      </c>
      <c r="C2208" s="749"/>
      <c r="D2208" s="774"/>
    </row>
    <row r="2209" spans="1:4">
      <c r="A2209" s="745"/>
      <c r="B2209" s="745" t="str">
        <f>B$40</f>
        <v>S3</v>
      </c>
      <c r="C2209" s="745"/>
      <c r="D2209" s="774"/>
    </row>
    <row r="2210" spans="1:4">
      <c r="A2210" s="745"/>
      <c r="B2210" s="745" t="str">
        <f>B$41</f>
        <v>S4</v>
      </c>
      <c r="C2210" s="749"/>
      <c r="D2210" s="774"/>
    </row>
    <row r="2211" spans="1:4">
      <c r="A2211" s="703"/>
      <c r="B2211" s="703"/>
      <c r="C2211" s="703"/>
      <c r="D2211" s="764"/>
    </row>
    <row r="2212" spans="1:4">
      <c r="A2212" s="767">
        <v>11.2</v>
      </c>
      <c r="B2212" s="767"/>
      <c r="C2212" s="767" t="s">
        <v>3724</v>
      </c>
      <c r="D2212" s="768"/>
    </row>
    <row r="2213" spans="1:4">
      <c r="A2213" s="703"/>
      <c r="B2213" s="703"/>
      <c r="C2213" s="703"/>
      <c r="D2213" s="764"/>
    </row>
    <row r="2214" spans="1:4" ht="28">
      <c r="A2214" s="757" t="s">
        <v>3725</v>
      </c>
      <c r="B2214" s="757"/>
      <c r="C2214" s="757" t="s">
        <v>3726</v>
      </c>
      <c r="D2214" s="776"/>
    </row>
    <row r="2215" spans="1:4" ht="42">
      <c r="A2215" s="745"/>
      <c r="B2215" s="745" t="s">
        <v>1069</v>
      </c>
      <c r="C2215" s="749" t="s">
        <v>3727</v>
      </c>
      <c r="D2215" s="774">
        <v>5</v>
      </c>
    </row>
    <row r="2216" spans="1:4">
      <c r="A2216" s="745"/>
      <c r="B2216" s="745" t="str">
        <f>B$38</f>
        <v>S1</v>
      </c>
      <c r="C2216" s="745"/>
      <c r="D2216" s="774"/>
    </row>
    <row r="2217" spans="1:4">
      <c r="A2217" s="745"/>
      <c r="B2217" s="745" t="str">
        <f>B$39</f>
        <v>S2</v>
      </c>
      <c r="C2217" s="749"/>
      <c r="D2217" s="774"/>
    </row>
    <row r="2218" spans="1:4">
      <c r="A2218" s="745"/>
      <c r="B2218" s="745" t="str">
        <f>B$40</f>
        <v>S3</v>
      </c>
      <c r="C2218" s="745"/>
      <c r="D2218" s="774"/>
    </row>
    <row r="2219" spans="1:4">
      <c r="A2219" s="745"/>
      <c r="B2219" s="745" t="str">
        <f>B$41</f>
        <v>S4</v>
      </c>
      <c r="C2219" s="749"/>
      <c r="D2219" s="774"/>
    </row>
  </sheetData>
  <conditionalFormatting sqref="C1378">
    <cfRule type="expression" dxfId="37" priority="4" stopIfTrue="1">
      <formula>ISNUMBER(SEARCH("Closed",$H1378))</formula>
    </cfRule>
    <cfRule type="expression" dxfId="36" priority="5" stopIfTrue="1">
      <formula>IF($B1378="Minor", TRUE, FALSE)</formula>
    </cfRule>
    <cfRule type="expression" dxfId="35" priority="6" stopIfTrue="1">
      <formula>IF(OR($B1378="Major",$B1378="Pre-Condition"), TRUE, FALSE)</formula>
    </cfRule>
  </conditionalFormatting>
  <conditionalFormatting sqref="C1378">
    <cfRule type="expression" dxfId="34" priority="1" stopIfTrue="1">
      <formula>ISNUMBER(SEARCH("Closed",$H1378))</formula>
    </cfRule>
    <cfRule type="expression" dxfId="33" priority="2" stopIfTrue="1">
      <formula>IF($B1378="Minor", TRUE, FALSE)</formula>
    </cfRule>
    <cfRule type="expression" dxfId="32" priority="3" stopIfTrue="1">
      <formula>IF(OR($B1378="Major",$B1378="Pre-Condition"), TRUE, FALSE)</formula>
    </cfRule>
  </conditionalFormatting>
  <hyperlinks>
    <hyperlink ref="C205" r:id="rId1" display="http://www.mnr.gov.on.ca/" xr:uid="{00000000-0004-0000-0B00-000000000000}"/>
  </hyperlinks>
  <pageMargins left="0.74803149606299213" right="0.74803149606299213" top="0.51181102362204722" bottom="0.51181102362204722" header="0.51181102362204722" footer="0.51181102362204722"/>
  <pageSetup paperSize="9"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J1881"/>
  <sheetViews>
    <sheetView zoomScaleNormal="100" workbookViewId="0"/>
  </sheetViews>
  <sheetFormatPr baseColWidth="10" defaultColWidth="9" defaultRowHeight="16"/>
  <cols>
    <col min="1" max="1" width="8.1640625" style="815" customWidth="1"/>
    <col min="2" max="2" width="5.6640625" style="815" customWidth="1"/>
    <col min="3" max="3" width="79.33203125" style="822" customWidth="1"/>
    <col min="4" max="4" width="9.5" style="823" bestFit="1" customWidth="1"/>
    <col min="5" max="5" width="9.1640625" style="824" customWidth="1"/>
    <col min="6" max="6" width="5.1640625" style="825" customWidth="1"/>
    <col min="7" max="7" width="5.1640625" style="825" hidden="1" customWidth="1"/>
    <col min="8" max="8" width="8.1640625" style="815" hidden="1" customWidth="1"/>
    <col min="9" max="9" width="5.6640625" style="815" hidden="1" customWidth="1"/>
    <col min="10" max="10" width="79.33203125" style="822" hidden="1" customWidth="1"/>
    <col min="11" max="11" width="9.5" style="823" hidden="1" customWidth="1"/>
    <col min="12" max="12" width="9.1640625" style="824" hidden="1" customWidth="1"/>
    <col min="13" max="13" width="9" style="825"/>
    <col min="14" max="36" width="9" style="826"/>
    <col min="37" max="253" width="9" style="825"/>
    <col min="254" max="254" width="6.83203125" style="825" customWidth="1"/>
    <col min="255" max="255" width="5.6640625" style="825" customWidth="1"/>
    <col min="256" max="256" width="79.33203125" style="825" customWidth="1"/>
    <col min="257" max="257" width="30.5" style="825" customWidth="1"/>
    <col min="258" max="258" width="35.1640625" style="825" customWidth="1"/>
    <col min="259" max="259" width="9.5" style="825" bestFit="1" customWidth="1"/>
    <col min="260" max="260" width="9.1640625" style="825" customWidth="1"/>
    <col min="261" max="262" width="5.1640625" style="825" customWidth="1"/>
    <col min="263" max="263" width="79" style="825" customWidth="1"/>
    <col min="264" max="264" width="30.1640625" style="825" customWidth="1"/>
    <col min="265" max="265" width="40.1640625" style="825" customWidth="1"/>
    <col min="266" max="509" width="9" style="825"/>
    <col min="510" max="510" width="6.83203125" style="825" customWidth="1"/>
    <col min="511" max="511" width="5.6640625" style="825" customWidth="1"/>
    <col min="512" max="512" width="79.33203125" style="825" customWidth="1"/>
    <col min="513" max="513" width="30.5" style="825" customWidth="1"/>
    <col min="514" max="514" width="35.1640625" style="825" customWidth="1"/>
    <col min="515" max="515" width="9.5" style="825" bestFit="1" customWidth="1"/>
    <col min="516" max="516" width="9.1640625" style="825" customWidth="1"/>
    <col min="517" max="518" width="5.1640625" style="825" customWidth="1"/>
    <col min="519" max="519" width="79" style="825" customWidth="1"/>
    <col min="520" max="520" width="30.1640625" style="825" customWidth="1"/>
    <col min="521" max="521" width="40.1640625" style="825" customWidth="1"/>
    <col min="522" max="765" width="9" style="825"/>
    <col min="766" max="766" width="6.83203125" style="825" customWidth="1"/>
    <col min="767" max="767" width="5.6640625" style="825" customWidth="1"/>
    <col min="768" max="768" width="79.33203125" style="825" customWidth="1"/>
    <col min="769" max="769" width="30.5" style="825" customWidth="1"/>
    <col min="770" max="770" width="35.1640625" style="825" customWidth="1"/>
    <col min="771" max="771" width="9.5" style="825" bestFit="1" customWidth="1"/>
    <col min="772" max="772" width="9.1640625" style="825" customWidth="1"/>
    <col min="773" max="774" width="5.1640625" style="825" customWidth="1"/>
    <col min="775" max="775" width="79" style="825" customWidth="1"/>
    <col min="776" max="776" width="30.1640625" style="825" customWidth="1"/>
    <col min="777" max="777" width="40.1640625" style="825" customWidth="1"/>
    <col min="778" max="1021" width="9" style="825"/>
    <col min="1022" max="1022" width="6.83203125" style="825" customWidth="1"/>
    <col min="1023" max="1023" width="5.6640625" style="825" customWidth="1"/>
    <col min="1024" max="1024" width="79.33203125" style="825" customWidth="1"/>
    <col min="1025" max="1025" width="30.5" style="825" customWidth="1"/>
    <col min="1026" max="1026" width="35.1640625" style="825" customWidth="1"/>
    <col min="1027" max="1027" width="9.5" style="825" bestFit="1" customWidth="1"/>
    <col min="1028" max="1028" width="9.1640625" style="825" customWidth="1"/>
    <col min="1029" max="1030" width="5.1640625" style="825" customWidth="1"/>
    <col min="1031" max="1031" width="79" style="825" customWidth="1"/>
    <col min="1032" max="1032" width="30.1640625" style="825" customWidth="1"/>
    <col min="1033" max="1033" width="40.1640625" style="825" customWidth="1"/>
    <col min="1034" max="1277" width="9" style="825"/>
    <col min="1278" max="1278" width="6.83203125" style="825" customWidth="1"/>
    <col min="1279" max="1279" width="5.6640625" style="825" customWidth="1"/>
    <col min="1280" max="1280" width="79.33203125" style="825" customWidth="1"/>
    <col min="1281" max="1281" width="30.5" style="825" customWidth="1"/>
    <col min="1282" max="1282" width="35.1640625" style="825" customWidth="1"/>
    <col min="1283" max="1283" width="9.5" style="825" bestFit="1" customWidth="1"/>
    <col min="1284" max="1284" width="9.1640625" style="825" customWidth="1"/>
    <col min="1285" max="1286" width="5.1640625" style="825" customWidth="1"/>
    <col min="1287" max="1287" width="79" style="825" customWidth="1"/>
    <col min="1288" max="1288" width="30.1640625" style="825" customWidth="1"/>
    <col min="1289" max="1289" width="40.1640625" style="825" customWidth="1"/>
    <col min="1290" max="1533" width="9" style="825"/>
    <col min="1534" max="1534" width="6.83203125" style="825" customWidth="1"/>
    <col min="1535" max="1535" width="5.6640625" style="825" customWidth="1"/>
    <col min="1536" max="1536" width="79.33203125" style="825" customWidth="1"/>
    <col min="1537" max="1537" width="30.5" style="825" customWidth="1"/>
    <col min="1538" max="1538" width="35.1640625" style="825" customWidth="1"/>
    <col min="1539" max="1539" width="9.5" style="825" bestFit="1" customWidth="1"/>
    <col min="1540" max="1540" width="9.1640625" style="825" customWidth="1"/>
    <col min="1541" max="1542" width="5.1640625" style="825" customWidth="1"/>
    <col min="1543" max="1543" width="79" style="825" customWidth="1"/>
    <col min="1544" max="1544" width="30.1640625" style="825" customWidth="1"/>
    <col min="1545" max="1545" width="40.1640625" style="825" customWidth="1"/>
    <col min="1546" max="1789" width="9" style="825"/>
    <col min="1790" max="1790" width="6.83203125" style="825" customWidth="1"/>
    <col min="1791" max="1791" width="5.6640625" style="825" customWidth="1"/>
    <col min="1792" max="1792" width="79.33203125" style="825" customWidth="1"/>
    <col min="1793" max="1793" width="30.5" style="825" customWidth="1"/>
    <col min="1794" max="1794" width="35.1640625" style="825" customWidth="1"/>
    <col min="1795" max="1795" width="9.5" style="825" bestFit="1" customWidth="1"/>
    <col min="1796" max="1796" width="9.1640625" style="825" customWidth="1"/>
    <col min="1797" max="1798" width="5.1640625" style="825" customWidth="1"/>
    <col min="1799" max="1799" width="79" style="825" customWidth="1"/>
    <col min="1800" max="1800" width="30.1640625" style="825" customWidth="1"/>
    <col min="1801" max="1801" width="40.1640625" style="825" customWidth="1"/>
    <col min="1802" max="2045" width="9" style="825"/>
    <col min="2046" max="2046" width="6.83203125" style="825" customWidth="1"/>
    <col min="2047" max="2047" width="5.6640625" style="825" customWidth="1"/>
    <col min="2048" max="2048" width="79.33203125" style="825" customWidth="1"/>
    <col min="2049" max="2049" width="30.5" style="825" customWidth="1"/>
    <col min="2050" max="2050" width="35.1640625" style="825" customWidth="1"/>
    <col min="2051" max="2051" width="9.5" style="825" bestFit="1" customWidth="1"/>
    <col min="2052" max="2052" width="9.1640625" style="825" customWidth="1"/>
    <col min="2053" max="2054" width="5.1640625" style="825" customWidth="1"/>
    <col min="2055" max="2055" width="79" style="825" customWidth="1"/>
    <col min="2056" max="2056" width="30.1640625" style="825" customWidth="1"/>
    <col min="2057" max="2057" width="40.1640625" style="825" customWidth="1"/>
    <col min="2058" max="2301" width="9" style="825"/>
    <col min="2302" max="2302" width="6.83203125" style="825" customWidth="1"/>
    <col min="2303" max="2303" width="5.6640625" style="825" customWidth="1"/>
    <col min="2304" max="2304" width="79.33203125" style="825" customWidth="1"/>
    <col min="2305" max="2305" width="30.5" style="825" customWidth="1"/>
    <col min="2306" max="2306" width="35.1640625" style="825" customWidth="1"/>
    <col min="2307" max="2307" width="9.5" style="825" bestFit="1" customWidth="1"/>
    <col min="2308" max="2308" width="9.1640625" style="825" customWidth="1"/>
    <col min="2309" max="2310" width="5.1640625" style="825" customWidth="1"/>
    <col min="2311" max="2311" width="79" style="825" customWidth="1"/>
    <col min="2312" max="2312" width="30.1640625" style="825" customWidth="1"/>
    <col min="2313" max="2313" width="40.1640625" style="825" customWidth="1"/>
    <col min="2314" max="2557" width="9" style="825"/>
    <col min="2558" max="2558" width="6.83203125" style="825" customWidth="1"/>
    <col min="2559" max="2559" width="5.6640625" style="825" customWidth="1"/>
    <col min="2560" max="2560" width="79.33203125" style="825" customWidth="1"/>
    <col min="2561" max="2561" width="30.5" style="825" customWidth="1"/>
    <col min="2562" max="2562" width="35.1640625" style="825" customWidth="1"/>
    <col min="2563" max="2563" width="9.5" style="825" bestFit="1" customWidth="1"/>
    <col min="2564" max="2564" width="9.1640625" style="825" customWidth="1"/>
    <col min="2565" max="2566" width="5.1640625" style="825" customWidth="1"/>
    <col min="2567" max="2567" width="79" style="825" customWidth="1"/>
    <col min="2568" max="2568" width="30.1640625" style="825" customWidth="1"/>
    <col min="2569" max="2569" width="40.1640625" style="825" customWidth="1"/>
    <col min="2570" max="2813" width="9" style="825"/>
    <col min="2814" max="2814" width="6.83203125" style="825" customWidth="1"/>
    <col min="2815" max="2815" width="5.6640625" style="825" customWidth="1"/>
    <col min="2816" max="2816" width="79.33203125" style="825" customWidth="1"/>
    <col min="2817" max="2817" width="30.5" style="825" customWidth="1"/>
    <col min="2818" max="2818" width="35.1640625" style="825" customWidth="1"/>
    <col min="2819" max="2819" width="9.5" style="825" bestFit="1" customWidth="1"/>
    <col min="2820" max="2820" width="9.1640625" style="825" customWidth="1"/>
    <col min="2821" max="2822" width="5.1640625" style="825" customWidth="1"/>
    <col min="2823" max="2823" width="79" style="825" customWidth="1"/>
    <col min="2824" max="2824" width="30.1640625" style="825" customWidth="1"/>
    <col min="2825" max="2825" width="40.1640625" style="825" customWidth="1"/>
    <col min="2826" max="3069" width="9" style="825"/>
    <col min="3070" max="3070" width="6.83203125" style="825" customWidth="1"/>
    <col min="3071" max="3071" width="5.6640625" style="825" customWidth="1"/>
    <col min="3072" max="3072" width="79.33203125" style="825" customWidth="1"/>
    <col min="3073" max="3073" width="30.5" style="825" customWidth="1"/>
    <col min="3074" max="3074" width="35.1640625" style="825" customWidth="1"/>
    <col min="3075" max="3075" width="9.5" style="825" bestFit="1" customWidth="1"/>
    <col min="3076" max="3076" width="9.1640625" style="825" customWidth="1"/>
    <col min="3077" max="3078" width="5.1640625" style="825" customWidth="1"/>
    <col min="3079" max="3079" width="79" style="825" customWidth="1"/>
    <col min="3080" max="3080" width="30.1640625" style="825" customWidth="1"/>
    <col min="3081" max="3081" width="40.1640625" style="825" customWidth="1"/>
    <col min="3082" max="3325" width="9" style="825"/>
    <col min="3326" max="3326" width="6.83203125" style="825" customWidth="1"/>
    <col min="3327" max="3327" width="5.6640625" style="825" customWidth="1"/>
    <col min="3328" max="3328" width="79.33203125" style="825" customWidth="1"/>
    <col min="3329" max="3329" width="30.5" style="825" customWidth="1"/>
    <col min="3330" max="3330" width="35.1640625" style="825" customWidth="1"/>
    <col min="3331" max="3331" width="9.5" style="825" bestFit="1" customWidth="1"/>
    <col min="3332" max="3332" width="9.1640625" style="825" customWidth="1"/>
    <col min="3333" max="3334" width="5.1640625" style="825" customWidth="1"/>
    <col min="3335" max="3335" width="79" style="825" customWidth="1"/>
    <col min="3336" max="3336" width="30.1640625" style="825" customWidth="1"/>
    <col min="3337" max="3337" width="40.1640625" style="825" customWidth="1"/>
    <col min="3338" max="3581" width="9" style="825"/>
    <col min="3582" max="3582" width="6.83203125" style="825" customWidth="1"/>
    <col min="3583" max="3583" width="5.6640625" style="825" customWidth="1"/>
    <col min="3584" max="3584" width="79.33203125" style="825" customWidth="1"/>
    <col min="3585" max="3585" width="30.5" style="825" customWidth="1"/>
    <col min="3586" max="3586" width="35.1640625" style="825" customWidth="1"/>
    <col min="3587" max="3587" width="9.5" style="825" bestFit="1" customWidth="1"/>
    <col min="3588" max="3588" width="9.1640625" style="825" customWidth="1"/>
    <col min="3589" max="3590" width="5.1640625" style="825" customWidth="1"/>
    <col min="3591" max="3591" width="79" style="825" customWidth="1"/>
    <col min="3592" max="3592" width="30.1640625" style="825" customWidth="1"/>
    <col min="3593" max="3593" width="40.1640625" style="825" customWidth="1"/>
    <col min="3594" max="3837" width="9" style="825"/>
    <col min="3838" max="3838" width="6.83203125" style="825" customWidth="1"/>
    <col min="3839" max="3839" width="5.6640625" style="825" customWidth="1"/>
    <col min="3840" max="3840" width="79.33203125" style="825" customWidth="1"/>
    <col min="3841" max="3841" width="30.5" style="825" customWidth="1"/>
    <col min="3842" max="3842" width="35.1640625" style="825" customWidth="1"/>
    <col min="3843" max="3843" width="9.5" style="825" bestFit="1" customWidth="1"/>
    <col min="3844" max="3844" width="9.1640625" style="825" customWidth="1"/>
    <col min="3845" max="3846" width="5.1640625" style="825" customWidth="1"/>
    <col min="3847" max="3847" width="79" style="825" customWidth="1"/>
    <col min="3848" max="3848" width="30.1640625" style="825" customWidth="1"/>
    <col min="3849" max="3849" width="40.1640625" style="825" customWidth="1"/>
    <col min="3850" max="4093" width="9" style="825"/>
    <col min="4094" max="4094" width="6.83203125" style="825" customWidth="1"/>
    <col min="4095" max="4095" width="5.6640625" style="825" customWidth="1"/>
    <col min="4096" max="4096" width="79.33203125" style="825" customWidth="1"/>
    <col min="4097" max="4097" width="30.5" style="825" customWidth="1"/>
    <col min="4098" max="4098" width="35.1640625" style="825" customWidth="1"/>
    <col min="4099" max="4099" width="9.5" style="825" bestFit="1" customWidth="1"/>
    <col min="4100" max="4100" width="9.1640625" style="825" customWidth="1"/>
    <col min="4101" max="4102" width="5.1640625" style="825" customWidth="1"/>
    <col min="4103" max="4103" width="79" style="825" customWidth="1"/>
    <col min="4104" max="4104" width="30.1640625" style="825" customWidth="1"/>
    <col min="4105" max="4105" width="40.1640625" style="825" customWidth="1"/>
    <col min="4106" max="4349" width="9" style="825"/>
    <col min="4350" max="4350" width="6.83203125" style="825" customWidth="1"/>
    <col min="4351" max="4351" width="5.6640625" style="825" customWidth="1"/>
    <col min="4352" max="4352" width="79.33203125" style="825" customWidth="1"/>
    <col min="4353" max="4353" width="30.5" style="825" customWidth="1"/>
    <col min="4354" max="4354" width="35.1640625" style="825" customWidth="1"/>
    <col min="4355" max="4355" width="9.5" style="825" bestFit="1" customWidth="1"/>
    <col min="4356" max="4356" width="9.1640625" style="825" customWidth="1"/>
    <col min="4357" max="4358" width="5.1640625" style="825" customWidth="1"/>
    <col min="4359" max="4359" width="79" style="825" customWidth="1"/>
    <col min="4360" max="4360" width="30.1640625" style="825" customWidth="1"/>
    <col min="4361" max="4361" width="40.1640625" style="825" customWidth="1"/>
    <col min="4362" max="4605" width="9" style="825"/>
    <col min="4606" max="4606" width="6.83203125" style="825" customWidth="1"/>
    <col min="4607" max="4607" width="5.6640625" style="825" customWidth="1"/>
    <col min="4608" max="4608" width="79.33203125" style="825" customWidth="1"/>
    <col min="4609" max="4609" width="30.5" style="825" customWidth="1"/>
    <col min="4610" max="4610" width="35.1640625" style="825" customWidth="1"/>
    <col min="4611" max="4611" width="9.5" style="825" bestFit="1" customWidth="1"/>
    <col min="4612" max="4612" width="9.1640625" style="825" customWidth="1"/>
    <col min="4613" max="4614" width="5.1640625" style="825" customWidth="1"/>
    <col min="4615" max="4615" width="79" style="825" customWidth="1"/>
    <col min="4616" max="4616" width="30.1640625" style="825" customWidth="1"/>
    <col min="4617" max="4617" width="40.1640625" style="825" customWidth="1"/>
    <col min="4618" max="4861" width="9" style="825"/>
    <col min="4862" max="4862" width="6.83203125" style="825" customWidth="1"/>
    <col min="4863" max="4863" width="5.6640625" style="825" customWidth="1"/>
    <col min="4864" max="4864" width="79.33203125" style="825" customWidth="1"/>
    <col min="4865" max="4865" width="30.5" style="825" customWidth="1"/>
    <col min="4866" max="4866" width="35.1640625" style="825" customWidth="1"/>
    <col min="4867" max="4867" width="9.5" style="825" bestFit="1" customWidth="1"/>
    <col min="4868" max="4868" width="9.1640625" style="825" customWidth="1"/>
    <col min="4869" max="4870" width="5.1640625" style="825" customWidth="1"/>
    <col min="4871" max="4871" width="79" style="825" customWidth="1"/>
    <col min="4872" max="4872" width="30.1640625" style="825" customWidth="1"/>
    <col min="4873" max="4873" width="40.1640625" style="825" customWidth="1"/>
    <col min="4874" max="5117" width="9" style="825"/>
    <col min="5118" max="5118" width="6.83203125" style="825" customWidth="1"/>
    <col min="5119" max="5119" width="5.6640625" style="825" customWidth="1"/>
    <col min="5120" max="5120" width="79.33203125" style="825" customWidth="1"/>
    <col min="5121" max="5121" width="30.5" style="825" customWidth="1"/>
    <col min="5122" max="5122" width="35.1640625" style="825" customWidth="1"/>
    <col min="5123" max="5123" width="9.5" style="825" bestFit="1" customWidth="1"/>
    <col min="5124" max="5124" width="9.1640625" style="825" customWidth="1"/>
    <col min="5125" max="5126" width="5.1640625" style="825" customWidth="1"/>
    <col min="5127" max="5127" width="79" style="825" customWidth="1"/>
    <col min="5128" max="5128" width="30.1640625" style="825" customWidth="1"/>
    <col min="5129" max="5129" width="40.1640625" style="825" customWidth="1"/>
    <col min="5130" max="5373" width="9" style="825"/>
    <col min="5374" max="5374" width="6.83203125" style="825" customWidth="1"/>
    <col min="5375" max="5375" width="5.6640625" style="825" customWidth="1"/>
    <col min="5376" max="5376" width="79.33203125" style="825" customWidth="1"/>
    <col min="5377" max="5377" width="30.5" style="825" customWidth="1"/>
    <col min="5378" max="5378" width="35.1640625" style="825" customWidth="1"/>
    <col min="5379" max="5379" width="9.5" style="825" bestFit="1" customWidth="1"/>
    <col min="5380" max="5380" width="9.1640625" style="825" customWidth="1"/>
    <col min="5381" max="5382" width="5.1640625" style="825" customWidth="1"/>
    <col min="5383" max="5383" width="79" style="825" customWidth="1"/>
    <col min="5384" max="5384" width="30.1640625" style="825" customWidth="1"/>
    <col min="5385" max="5385" width="40.1640625" style="825" customWidth="1"/>
    <col min="5386" max="5629" width="9" style="825"/>
    <col min="5630" max="5630" width="6.83203125" style="825" customWidth="1"/>
    <col min="5631" max="5631" width="5.6640625" style="825" customWidth="1"/>
    <col min="5632" max="5632" width="79.33203125" style="825" customWidth="1"/>
    <col min="5633" max="5633" width="30.5" style="825" customWidth="1"/>
    <col min="5634" max="5634" width="35.1640625" style="825" customWidth="1"/>
    <col min="5635" max="5635" width="9.5" style="825" bestFit="1" customWidth="1"/>
    <col min="5636" max="5636" width="9.1640625" style="825" customWidth="1"/>
    <col min="5637" max="5638" width="5.1640625" style="825" customWidth="1"/>
    <col min="5639" max="5639" width="79" style="825" customWidth="1"/>
    <col min="5640" max="5640" width="30.1640625" style="825" customWidth="1"/>
    <col min="5641" max="5641" width="40.1640625" style="825" customWidth="1"/>
    <col min="5642" max="5885" width="9" style="825"/>
    <col min="5886" max="5886" width="6.83203125" style="825" customWidth="1"/>
    <col min="5887" max="5887" width="5.6640625" style="825" customWidth="1"/>
    <col min="5888" max="5888" width="79.33203125" style="825" customWidth="1"/>
    <col min="5889" max="5889" width="30.5" style="825" customWidth="1"/>
    <col min="5890" max="5890" width="35.1640625" style="825" customWidth="1"/>
    <col min="5891" max="5891" width="9.5" style="825" bestFit="1" customWidth="1"/>
    <col min="5892" max="5892" width="9.1640625" style="825" customWidth="1"/>
    <col min="5893" max="5894" width="5.1640625" style="825" customWidth="1"/>
    <col min="5895" max="5895" width="79" style="825" customWidth="1"/>
    <col min="5896" max="5896" width="30.1640625" style="825" customWidth="1"/>
    <col min="5897" max="5897" width="40.1640625" style="825" customWidth="1"/>
    <col min="5898" max="6141" width="9" style="825"/>
    <col min="6142" max="6142" width="6.83203125" style="825" customWidth="1"/>
    <col min="6143" max="6143" width="5.6640625" style="825" customWidth="1"/>
    <col min="6144" max="6144" width="79.33203125" style="825" customWidth="1"/>
    <col min="6145" max="6145" width="30.5" style="825" customWidth="1"/>
    <col min="6146" max="6146" width="35.1640625" style="825" customWidth="1"/>
    <col min="6147" max="6147" width="9.5" style="825" bestFit="1" customWidth="1"/>
    <col min="6148" max="6148" width="9.1640625" style="825" customWidth="1"/>
    <col min="6149" max="6150" width="5.1640625" style="825" customWidth="1"/>
    <col min="6151" max="6151" width="79" style="825" customWidth="1"/>
    <col min="6152" max="6152" width="30.1640625" style="825" customWidth="1"/>
    <col min="6153" max="6153" width="40.1640625" style="825" customWidth="1"/>
    <col min="6154" max="6397" width="9" style="825"/>
    <col min="6398" max="6398" width="6.83203125" style="825" customWidth="1"/>
    <col min="6399" max="6399" width="5.6640625" style="825" customWidth="1"/>
    <col min="6400" max="6400" width="79.33203125" style="825" customWidth="1"/>
    <col min="6401" max="6401" width="30.5" style="825" customWidth="1"/>
    <col min="6402" max="6402" width="35.1640625" style="825" customWidth="1"/>
    <col min="6403" max="6403" width="9.5" style="825" bestFit="1" customWidth="1"/>
    <col min="6404" max="6404" width="9.1640625" style="825" customWidth="1"/>
    <col min="6405" max="6406" width="5.1640625" style="825" customWidth="1"/>
    <col min="6407" max="6407" width="79" style="825" customWidth="1"/>
    <col min="6408" max="6408" width="30.1640625" style="825" customWidth="1"/>
    <col min="6409" max="6409" width="40.1640625" style="825" customWidth="1"/>
    <col min="6410" max="6653" width="9" style="825"/>
    <col min="6654" max="6654" width="6.83203125" style="825" customWidth="1"/>
    <col min="6655" max="6655" width="5.6640625" style="825" customWidth="1"/>
    <col min="6656" max="6656" width="79.33203125" style="825" customWidth="1"/>
    <col min="6657" max="6657" width="30.5" style="825" customWidth="1"/>
    <col min="6658" max="6658" width="35.1640625" style="825" customWidth="1"/>
    <col min="6659" max="6659" width="9.5" style="825" bestFit="1" customWidth="1"/>
    <col min="6660" max="6660" width="9.1640625" style="825" customWidth="1"/>
    <col min="6661" max="6662" width="5.1640625" style="825" customWidth="1"/>
    <col min="6663" max="6663" width="79" style="825" customWidth="1"/>
    <col min="6664" max="6664" width="30.1640625" style="825" customWidth="1"/>
    <col min="6665" max="6665" width="40.1640625" style="825" customWidth="1"/>
    <col min="6666" max="6909" width="9" style="825"/>
    <col min="6910" max="6910" width="6.83203125" style="825" customWidth="1"/>
    <col min="6911" max="6911" width="5.6640625" style="825" customWidth="1"/>
    <col min="6912" max="6912" width="79.33203125" style="825" customWidth="1"/>
    <col min="6913" max="6913" width="30.5" style="825" customWidth="1"/>
    <col min="6914" max="6914" width="35.1640625" style="825" customWidth="1"/>
    <col min="6915" max="6915" width="9.5" style="825" bestFit="1" customWidth="1"/>
    <col min="6916" max="6916" width="9.1640625" style="825" customWidth="1"/>
    <col min="6917" max="6918" width="5.1640625" style="825" customWidth="1"/>
    <col min="6919" max="6919" width="79" style="825" customWidth="1"/>
    <col min="6920" max="6920" width="30.1640625" style="825" customWidth="1"/>
    <col min="6921" max="6921" width="40.1640625" style="825" customWidth="1"/>
    <col min="6922" max="7165" width="9" style="825"/>
    <col min="7166" max="7166" width="6.83203125" style="825" customWidth="1"/>
    <col min="7167" max="7167" width="5.6640625" style="825" customWidth="1"/>
    <col min="7168" max="7168" width="79.33203125" style="825" customWidth="1"/>
    <col min="7169" max="7169" width="30.5" style="825" customWidth="1"/>
    <col min="7170" max="7170" width="35.1640625" style="825" customWidth="1"/>
    <col min="7171" max="7171" width="9.5" style="825" bestFit="1" customWidth="1"/>
    <col min="7172" max="7172" width="9.1640625" style="825" customWidth="1"/>
    <col min="7173" max="7174" width="5.1640625" style="825" customWidth="1"/>
    <col min="7175" max="7175" width="79" style="825" customWidth="1"/>
    <col min="7176" max="7176" width="30.1640625" style="825" customWidth="1"/>
    <col min="7177" max="7177" width="40.1640625" style="825" customWidth="1"/>
    <col min="7178" max="7421" width="9" style="825"/>
    <col min="7422" max="7422" width="6.83203125" style="825" customWidth="1"/>
    <col min="7423" max="7423" width="5.6640625" style="825" customWidth="1"/>
    <col min="7424" max="7424" width="79.33203125" style="825" customWidth="1"/>
    <col min="7425" max="7425" width="30.5" style="825" customWidth="1"/>
    <col min="7426" max="7426" width="35.1640625" style="825" customWidth="1"/>
    <col min="7427" max="7427" width="9.5" style="825" bestFit="1" customWidth="1"/>
    <col min="7428" max="7428" width="9.1640625" style="825" customWidth="1"/>
    <col min="7429" max="7430" width="5.1640625" style="825" customWidth="1"/>
    <col min="7431" max="7431" width="79" style="825" customWidth="1"/>
    <col min="7432" max="7432" width="30.1640625" style="825" customWidth="1"/>
    <col min="7433" max="7433" width="40.1640625" style="825" customWidth="1"/>
    <col min="7434" max="7677" width="9" style="825"/>
    <col min="7678" max="7678" width="6.83203125" style="825" customWidth="1"/>
    <col min="7679" max="7679" width="5.6640625" style="825" customWidth="1"/>
    <col min="7680" max="7680" width="79.33203125" style="825" customWidth="1"/>
    <col min="7681" max="7681" width="30.5" style="825" customWidth="1"/>
    <col min="7682" max="7682" width="35.1640625" style="825" customWidth="1"/>
    <col min="7683" max="7683" width="9.5" style="825" bestFit="1" customWidth="1"/>
    <col min="7684" max="7684" width="9.1640625" style="825" customWidth="1"/>
    <col min="7685" max="7686" width="5.1640625" style="825" customWidth="1"/>
    <col min="7687" max="7687" width="79" style="825" customWidth="1"/>
    <col min="7688" max="7688" width="30.1640625" style="825" customWidth="1"/>
    <col min="7689" max="7689" width="40.1640625" style="825" customWidth="1"/>
    <col min="7690" max="7933" width="9" style="825"/>
    <col min="7934" max="7934" width="6.83203125" style="825" customWidth="1"/>
    <col min="7935" max="7935" width="5.6640625" style="825" customWidth="1"/>
    <col min="7936" max="7936" width="79.33203125" style="825" customWidth="1"/>
    <col min="7937" max="7937" width="30.5" style="825" customWidth="1"/>
    <col min="7938" max="7938" width="35.1640625" style="825" customWidth="1"/>
    <col min="7939" max="7939" width="9.5" style="825" bestFit="1" customWidth="1"/>
    <col min="7940" max="7940" width="9.1640625" style="825" customWidth="1"/>
    <col min="7941" max="7942" width="5.1640625" style="825" customWidth="1"/>
    <col min="7943" max="7943" width="79" style="825" customWidth="1"/>
    <col min="7944" max="7944" width="30.1640625" style="825" customWidth="1"/>
    <col min="7945" max="7945" width="40.1640625" style="825" customWidth="1"/>
    <col min="7946" max="8189" width="9" style="825"/>
    <col min="8190" max="8190" width="6.83203125" style="825" customWidth="1"/>
    <col min="8191" max="8191" width="5.6640625" style="825" customWidth="1"/>
    <col min="8192" max="8192" width="79.33203125" style="825" customWidth="1"/>
    <col min="8193" max="8193" width="30.5" style="825" customWidth="1"/>
    <col min="8194" max="8194" width="35.1640625" style="825" customWidth="1"/>
    <col min="8195" max="8195" width="9.5" style="825" bestFit="1" customWidth="1"/>
    <col min="8196" max="8196" width="9.1640625" style="825" customWidth="1"/>
    <col min="8197" max="8198" width="5.1640625" style="825" customWidth="1"/>
    <col min="8199" max="8199" width="79" style="825" customWidth="1"/>
    <col min="8200" max="8200" width="30.1640625" style="825" customWidth="1"/>
    <col min="8201" max="8201" width="40.1640625" style="825" customWidth="1"/>
    <col min="8202" max="8445" width="9" style="825"/>
    <col min="8446" max="8446" width="6.83203125" style="825" customWidth="1"/>
    <col min="8447" max="8447" width="5.6640625" style="825" customWidth="1"/>
    <col min="8448" max="8448" width="79.33203125" style="825" customWidth="1"/>
    <col min="8449" max="8449" width="30.5" style="825" customWidth="1"/>
    <col min="8450" max="8450" width="35.1640625" style="825" customWidth="1"/>
    <col min="8451" max="8451" width="9.5" style="825" bestFit="1" customWidth="1"/>
    <col min="8452" max="8452" width="9.1640625" style="825" customWidth="1"/>
    <col min="8453" max="8454" width="5.1640625" style="825" customWidth="1"/>
    <col min="8455" max="8455" width="79" style="825" customWidth="1"/>
    <col min="8456" max="8456" width="30.1640625" style="825" customWidth="1"/>
    <col min="8457" max="8457" width="40.1640625" style="825" customWidth="1"/>
    <col min="8458" max="8701" width="9" style="825"/>
    <col min="8702" max="8702" width="6.83203125" style="825" customWidth="1"/>
    <col min="8703" max="8703" width="5.6640625" style="825" customWidth="1"/>
    <col min="8704" max="8704" width="79.33203125" style="825" customWidth="1"/>
    <col min="8705" max="8705" width="30.5" style="825" customWidth="1"/>
    <col min="8706" max="8706" width="35.1640625" style="825" customWidth="1"/>
    <col min="8707" max="8707" width="9.5" style="825" bestFit="1" customWidth="1"/>
    <col min="8708" max="8708" width="9.1640625" style="825" customWidth="1"/>
    <col min="8709" max="8710" width="5.1640625" style="825" customWidth="1"/>
    <col min="8711" max="8711" width="79" style="825" customWidth="1"/>
    <col min="8712" max="8712" width="30.1640625" style="825" customWidth="1"/>
    <col min="8713" max="8713" width="40.1640625" style="825" customWidth="1"/>
    <col min="8714" max="8957" width="9" style="825"/>
    <col min="8958" max="8958" width="6.83203125" style="825" customWidth="1"/>
    <col min="8959" max="8959" width="5.6640625" style="825" customWidth="1"/>
    <col min="8960" max="8960" width="79.33203125" style="825" customWidth="1"/>
    <col min="8961" max="8961" width="30.5" style="825" customWidth="1"/>
    <col min="8962" max="8962" width="35.1640625" style="825" customWidth="1"/>
    <col min="8963" max="8963" width="9.5" style="825" bestFit="1" customWidth="1"/>
    <col min="8964" max="8964" width="9.1640625" style="825" customWidth="1"/>
    <col min="8965" max="8966" width="5.1640625" style="825" customWidth="1"/>
    <col min="8967" max="8967" width="79" style="825" customWidth="1"/>
    <col min="8968" max="8968" width="30.1640625" style="825" customWidth="1"/>
    <col min="8969" max="8969" width="40.1640625" style="825" customWidth="1"/>
    <col min="8970" max="9213" width="9" style="825"/>
    <col min="9214" max="9214" width="6.83203125" style="825" customWidth="1"/>
    <col min="9215" max="9215" width="5.6640625" style="825" customWidth="1"/>
    <col min="9216" max="9216" width="79.33203125" style="825" customWidth="1"/>
    <col min="9217" max="9217" width="30.5" style="825" customWidth="1"/>
    <col min="9218" max="9218" width="35.1640625" style="825" customWidth="1"/>
    <col min="9219" max="9219" width="9.5" style="825" bestFit="1" customWidth="1"/>
    <col min="9220" max="9220" width="9.1640625" style="825" customWidth="1"/>
    <col min="9221" max="9222" width="5.1640625" style="825" customWidth="1"/>
    <col min="9223" max="9223" width="79" style="825" customWidth="1"/>
    <col min="9224" max="9224" width="30.1640625" style="825" customWidth="1"/>
    <col min="9225" max="9225" width="40.1640625" style="825" customWidth="1"/>
    <col min="9226" max="9469" width="9" style="825"/>
    <col min="9470" max="9470" width="6.83203125" style="825" customWidth="1"/>
    <col min="9471" max="9471" width="5.6640625" style="825" customWidth="1"/>
    <col min="9472" max="9472" width="79.33203125" style="825" customWidth="1"/>
    <col min="9473" max="9473" width="30.5" style="825" customWidth="1"/>
    <col min="9474" max="9474" width="35.1640625" style="825" customWidth="1"/>
    <col min="9475" max="9475" width="9.5" style="825" bestFit="1" customWidth="1"/>
    <col min="9476" max="9476" width="9.1640625" style="825" customWidth="1"/>
    <col min="9477" max="9478" width="5.1640625" style="825" customWidth="1"/>
    <col min="9479" max="9479" width="79" style="825" customWidth="1"/>
    <col min="9480" max="9480" width="30.1640625" style="825" customWidth="1"/>
    <col min="9481" max="9481" width="40.1640625" style="825" customWidth="1"/>
    <col min="9482" max="9725" width="9" style="825"/>
    <col min="9726" max="9726" width="6.83203125" style="825" customWidth="1"/>
    <col min="9727" max="9727" width="5.6640625" style="825" customWidth="1"/>
    <col min="9728" max="9728" width="79.33203125" style="825" customWidth="1"/>
    <col min="9729" max="9729" width="30.5" style="825" customWidth="1"/>
    <col min="9730" max="9730" width="35.1640625" style="825" customWidth="1"/>
    <col min="9731" max="9731" width="9.5" style="825" bestFit="1" customWidth="1"/>
    <col min="9732" max="9732" width="9.1640625" style="825" customWidth="1"/>
    <col min="9733" max="9734" width="5.1640625" style="825" customWidth="1"/>
    <col min="9735" max="9735" width="79" style="825" customWidth="1"/>
    <col min="9736" max="9736" width="30.1640625" style="825" customWidth="1"/>
    <col min="9737" max="9737" width="40.1640625" style="825" customWidth="1"/>
    <col min="9738" max="9981" width="9" style="825"/>
    <col min="9982" max="9982" width="6.83203125" style="825" customWidth="1"/>
    <col min="9983" max="9983" width="5.6640625" style="825" customWidth="1"/>
    <col min="9984" max="9984" width="79.33203125" style="825" customWidth="1"/>
    <col min="9985" max="9985" width="30.5" style="825" customWidth="1"/>
    <col min="9986" max="9986" width="35.1640625" style="825" customWidth="1"/>
    <col min="9987" max="9987" width="9.5" style="825" bestFit="1" customWidth="1"/>
    <col min="9988" max="9988" width="9.1640625" style="825" customWidth="1"/>
    <col min="9989" max="9990" width="5.1640625" style="825" customWidth="1"/>
    <col min="9991" max="9991" width="79" style="825" customWidth="1"/>
    <col min="9992" max="9992" width="30.1640625" style="825" customWidth="1"/>
    <col min="9993" max="9993" width="40.1640625" style="825" customWidth="1"/>
    <col min="9994" max="10237" width="9" style="825"/>
    <col min="10238" max="10238" width="6.83203125" style="825" customWidth="1"/>
    <col min="10239" max="10239" width="5.6640625" style="825" customWidth="1"/>
    <col min="10240" max="10240" width="79.33203125" style="825" customWidth="1"/>
    <col min="10241" max="10241" width="30.5" style="825" customWidth="1"/>
    <col min="10242" max="10242" width="35.1640625" style="825" customWidth="1"/>
    <col min="10243" max="10243" width="9.5" style="825" bestFit="1" customWidth="1"/>
    <col min="10244" max="10244" width="9.1640625" style="825" customWidth="1"/>
    <col min="10245" max="10246" width="5.1640625" style="825" customWidth="1"/>
    <col min="10247" max="10247" width="79" style="825" customWidth="1"/>
    <col min="10248" max="10248" width="30.1640625" style="825" customWidth="1"/>
    <col min="10249" max="10249" width="40.1640625" style="825" customWidth="1"/>
    <col min="10250" max="10493" width="9" style="825"/>
    <col min="10494" max="10494" width="6.83203125" style="825" customWidth="1"/>
    <col min="10495" max="10495" width="5.6640625" style="825" customWidth="1"/>
    <col min="10496" max="10496" width="79.33203125" style="825" customWidth="1"/>
    <col min="10497" max="10497" width="30.5" style="825" customWidth="1"/>
    <col min="10498" max="10498" width="35.1640625" style="825" customWidth="1"/>
    <col min="10499" max="10499" width="9.5" style="825" bestFit="1" customWidth="1"/>
    <col min="10500" max="10500" width="9.1640625" style="825" customWidth="1"/>
    <col min="10501" max="10502" width="5.1640625" style="825" customWidth="1"/>
    <col min="10503" max="10503" width="79" style="825" customWidth="1"/>
    <col min="10504" max="10504" width="30.1640625" style="825" customWidth="1"/>
    <col min="10505" max="10505" width="40.1640625" style="825" customWidth="1"/>
    <col min="10506" max="10749" width="9" style="825"/>
    <col min="10750" max="10750" width="6.83203125" style="825" customWidth="1"/>
    <col min="10751" max="10751" width="5.6640625" style="825" customWidth="1"/>
    <col min="10752" max="10752" width="79.33203125" style="825" customWidth="1"/>
    <col min="10753" max="10753" width="30.5" style="825" customWidth="1"/>
    <col min="10754" max="10754" width="35.1640625" style="825" customWidth="1"/>
    <col min="10755" max="10755" width="9.5" style="825" bestFit="1" customWidth="1"/>
    <col min="10756" max="10756" width="9.1640625" style="825" customWidth="1"/>
    <col min="10757" max="10758" width="5.1640625" style="825" customWidth="1"/>
    <col min="10759" max="10759" width="79" style="825" customWidth="1"/>
    <col min="10760" max="10760" width="30.1640625" style="825" customWidth="1"/>
    <col min="10761" max="10761" width="40.1640625" style="825" customWidth="1"/>
    <col min="10762" max="11005" width="9" style="825"/>
    <col min="11006" max="11006" width="6.83203125" style="825" customWidth="1"/>
    <col min="11007" max="11007" width="5.6640625" style="825" customWidth="1"/>
    <col min="11008" max="11008" width="79.33203125" style="825" customWidth="1"/>
    <col min="11009" max="11009" width="30.5" style="825" customWidth="1"/>
    <col min="11010" max="11010" width="35.1640625" style="825" customWidth="1"/>
    <col min="11011" max="11011" width="9.5" style="825" bestFit="1" customWidth="1"/>
    <col min="11012" max="11012" width="9.1640625" style="825" customWidth="1"/>
    <col min="11013" max="11014" width="5.1640625" style="825" customWidth="1"/>
    <col min="11015" max="11015" width="79" style="825" customWidth="1"/>
    <col min="11016" max="11016" width="30.1640625" style="825" customWidth="1"/>
    <col min="11017" max="11017" width="40.1640625" style="825" customWidth="1"/>
    <col min="11018" max="11261" width="9" style="825"/>
    <col min="11262" max="11262" width="6.83203125" style="825" customWidth="1"/>
    <col min="11263" max="11263" width="5.6640625" style="825" customWidth="1"/>
    <col min="11264" max="11264" width="79.33203125" style="825" customWidth="1"/>
    <col min="11265" max="11265" width="30.5" style="825" customWidth="1"/>
    <col min="11266" max="11266" width="35.1640625" style="825" customWidth="1"/>
    <col min="11267" max="11267" width="9.5" style="825" bestFit="1" customWidth="1"/>
    <col min="11268" max="11268" width="9.1640625" style="825" customWidth="1"/>
    <col min="11269" max="11270" width="5.1640625" style="825" customWidth="1"/>
    <col min="11271" max="11271" width="79" style="825" customWidth="1"/>
    <col min="11272" max="11272" width="30.1640625" style="825" customWidth="1"/>
    <col min="11273" max="11273" width="40.1640625" style="825" customWidth="1"/>
    <col min="11274" max="11517" width="9" style="825"/>
    <col min="11518" max="11518" width="6.83203125" style="825" customWidth="1"/>
    <col min="11519" max="11519" width="5.6640625" style="825" customWidth="1"/>
    <col min="11520" max="11520" width="79.33203125" style="825" customWidth="1"/>
    <col min="11521" max="11521" width="30.5" style="825" customWidth="1"/>
    <col min="11522" max="11522" width="35.1640625" style="825" customWidth="1"/>
    <col min="11523" max="11523" width="9.5" style="825" bestFit="1" customWidth="1"/>
    <col min="11524" max="11524" width="9.1640625" style="825" customWidth="1"/>
    <col min="11525" max="11526" width="5.1640625" style="825" customWidth="1"/>
    <col min="11527" max="11527" width="79" style="825" customWidth="1"/>
    <col min="11528" max="11528" width="30.1640625" style="825" customWidth="1"/>
    <col min="11529" max="11529" width="40.1640625" style="825" customWidth="1"/>
    <col min="11530" max="11773" width="9" style="825"/>
    <col min="11774" max="11774" width="6.83203125" style="825" customWidth="1"/>
    <col min="11775" max="11775" width="5.6640625" style="825" customWidth="1"/>
    <col min="11776" max="11776" width="79.33203125" style="825" customWidth="1"/>
    <col min="11777" max="11777" width="30.5" style="825" customWidth="1"/>
    <col min="11778" max="11778" width="35.1640625" style="825" customWidth="1"/>
    <col min="11779" max="11779" width="9.5" style="825" bestFit="1" customWidth="1"/>
    <col min="11780" max="11780" width="9.1640625" style="825" customWidth="1"/>
    <col min="11781" max="11782" width="5.1640625" style="825" customWidth="1"/>
    <col min="11783" max="11783" width="79" style="825" customWidth="1"/>
    <col min="11784" max="11784" width="30.1640625" style="825" customWidth="1"/>
    <col min="11785" max="11785" width="40.1640625" style="825" customWidth="1"/>
    <col min="11786" max="12029" width="9" style="825"/>
    <col min="12030" max="12030" width="6.83203125" style="825" customWidth="1"/>
    <col min="12031" max="12031" width="5.6640625" style="825" customWidth="1"/>
    <col min="12032" max="12032" width="79.33203125" style="825" customWidth="1"/>
    <col min="12033" max="12033" width="30.5" style="825" customWidth="1"/>
    <col min="12034" max="12034" width="35.1640625" style="825" customWidth="1"/>
    <col min="12035" max="12035" width="9.5" style="825" bestFit="1" customWidth="1"/>
    <col min="12036" max="12036" width="9.1640625" style="825" customWidth="1"/>
    <col min="12037" max="12038" width="5.1640625" style="825" customWidth="1"/>
    <col min="12039" max="12039" width="79" style="825" customWidth="1"/>
    <col min="12040" max="12040" width="30.1640625" style="825" customWidth="1"/>
    <col min="12041" max="12041" width="40.1640625" style="825" customWidth="1"/>
    <col min="12042" max="12285" width="9" style="825"/>
    <col min="12286" max="12286" width="6.83203125" style="825" customWidth="1"/>
    <col min="12287" max="12287" width="5.6640625" style="825" customWidth="1"/>
    <col min="12288" max="12288" width="79.33203125" style="825" customWidth="1"/>
    <col min="12289" max="12289" width="30.5" style="825" customWidth="1"/>
    <col min="12290" max="12290" width="35.1640625" style="825" customWidth="1"/>
    <col min="12291" max="12291" width="9.5" style="825" bestFit="1" customWidth="1"/>
    <col min="12292" max="12292" width="9.1640625" style="825" customWidth="1"/>
    <col min="12293" max="12294" width="5.1640625" style="825" customWidth="1"/>
    <col min="12295" max="12295" width="79" style="825" customWidth="1"/>
    <col min="12296" max="12296" width="30.1640625" style="825" customWidth="1"/>
    <col min="12297" max="12297" width="40.1640625" style="825" customWidth="1"/>
    <col min="12298" max="12541" width="9" style="825"/>
    <col min="12542" max="12542" width="6.83203125" style="825" customWidth="1"/>
    <col min="12543" max="12543" width="5.6640625" style="825" customWidth="1"/>
    <col min="12544" max="12544" width="79.33203125" style="825" customWidth="1"/>
    <col min="12545" max="12545" width="30.5" style="825" customWidth="1"/>
    <col min="12546" max="12546" width="35.1640625" style="825" customWidth="1"/>
    <col min="12547" max="12547" width="9.5" style="825" bestFit="1" customWidth="1"/>
    <col min="12548" max="12548" width="9.1640625" style="825" customWidth="1"/>
    <col min="12549" max="12550" width="5.1640625" style="825" customWidth="1"/>
    <col min="12551" max="12551" width="79" style="825" customWidth="1"/>
    <col min="12552" max="12552" width="30.1640625" style="825" customWidth="1"/>
    <col min="12553" max="12553" width="40.1640625" style="825" customWidth="1"/>
    <col min="12554" max="12797" width="9" style="825"/>
    <col min="12798" max="12798" width="6.83203125" style="825" customWidth="1"/>
    <col min="12799" max="12799" width="5.6640625" style="825" customWidth="1"/>
    <col min="12800" max="12800" width="79.33203125" style="825" customWidth="1"/>
    <col min="12801" max="12801" width="30.5" style="825" customWidth="1"/>
    <col min="12802" max="12802" width="35.1640625" style="825" customWidth="1"/>
    <col min="12803" max="12803" width="9.5" style="825" bestFit="1" customWidth="1"/>
    <col min="12804" max="12804" width="9.1640625" style="825" customWidth="1"/>
    <col min="12805" max="12806" width="5.1640625" style="825" customWidth="1"/>
    <col min="12807" max="12807" width="79" style="825" customWidth="1"/>
    <col min="12808" max="12808" width="30.1640625" style="825" customWidth="1"/>
    <col min="12809" max="12809" width="40.1640625" style="825" customWidth="1"/>
    <col min="12810" max="13053" width="9" style="825"/>
    <col min="13054" max="13054" width="6.83203125" style="825" customWidth="1"/>
    <col min="13055" max="13055" width="5.6640625" style="825" customWidth="1"/>
    <col min="13056" max="13056" width="79.33203125" style="825" customWidth="1"/>
    <col min="13057" max="13057" width="30.5" style="825" customWidth="1"/>
    <col min="13058" max="13058" width="35.1640625" style="825" customWidth="1"/>
    <col min="13059" max="13059" width="9.5" style="825" bestFit="1" customWidth="1"/>
    <col min="13060" max="13060" width="9.1640625" style="825" customWidth="1"/>
    <col min="13061" max="13062" width="5.1640625" style="825" customWidth="1"/>
    <col min="13063" max="13063" width="79" style="825" customWidth="1"/>
    <col min="13064" max="13064" width="30.1640625" style="825" customWidth="1"/>
    <col min="13065" max="13065" width="40.1640625" style="825" customWidth="1"/>
    <col min="13066" max="13309" width="9" style="825"/>
    <col min="13310" max="13310" width="6.83203125" style="825" customWidth="1"/>
    <col min="13311" max="13311" width="5.6640625" style="825" customWidth="1"/>
    <col min="13312" max="13312" width="79.33203125" style="825" customWidth="1"/>
    <col min="13313" max="13313" width="30.5" style="825" customWidth="1"/>
    <col min="13314" max="13314" width="35.1640625" style="825" customWidth="1"/>
    <col min="13315" max="13315" width="9.5" style="825" bestFit="1" customWidth="1"/>
    <col min="13316" max="13316" width="9.1640625" style="825" customWidth="1"/>
    <col min="13317" max="13318" width="5.1640625" style="825" customWidth="1"/>
    <col min="13319" max="13319" width="79" style="825" customWidth="1"/>
    <col min="13320" max="13320" width="30.1640625" style="825" customWidth="1"/>
    <col min="13321" max="13321" width="40.1640625" style="825" customWidth="1"/>
    <col min="13322" max="13565" width="9" style="825"/>
    <col min="13566" max="13566" width="6.83203125" style="825" customWidth="1"/>
    <col min="13567" max="13567" width="5.6640625" style="825" customWidth="1"/>
    <col min="13568" max="13568" width="79.33203125" style="825" customWidth="1"/>
    <col min="13569" max="13569" width="30.5" style="825" customWidth="1"/>
    <col min="13570" max="13570" width="35.1640625" style="825" customWidth="1"/>
    <col min="13571" max="13571" width="9.5" style="825" bestFit="1" customWidth="1"/>
    <col min="13572" max="13572" width="9.1640625" style="825" customWidth="1"/>
    <col min="13573" max="13574" width="5.1640625" style="825" customWidth="1"/>
    <col min="13575" max="13575" width="79" style="825" customWidth="1"/>
    <col min="13576" max="13576" width="30.1640625" style="825" customWidth="1"/>
    <col min="13577" max="13577" width="40.1640625" style="825" customWidth="1"/>
    <col min="13578" max="13821" width="9" style="825"/>
    <col min="13822" max="13822" width="6.83203125" style="825" customWidth="1"/>
    <col min="13823" max="13823" width="5.6640625" style="825" customWidth="1"/>
    <col min="13824" max="13824" width="79.33203125" style="825" customWidth="1"/>
    <col min="13825" max="13825" width="30.5" style="825" customWidth="1"/>
    <col min="13826" max="13826" width="35.1640625" style="825" customWidth="1"/>
    <col min="13827" max="13827" width="9.5" style="825" bestFit="1" customWidth="1"/>
    <col min="13828" max="13828" width="9.1640625" style="825" customWidth="1"/>
    <col min="13829" max="13830" width="5.1640625" style="825" customWidth="1"/>
    <col min="13831" max="13831" width="79" style="825" customWidth="1"/>
    <col min="13832" max="13832" width="30.1640625" style="825" customWidth="1"/>
    <col min="13833" max="13833" width="40.1640625" style="825" customWidth="1"/>
    <col min="13834" max="14077" width="9" style="825"/>
    <col min="14078" max="14078" width="6.83203125" style="825" customWidth="1"/>
    <col min="14079" max="14079" width="5.6640625" style="825" customWidth="1"/>
    <col min="14080" max="14080" width="79.33203125" style="825" customWidth="1"/>
    <col min="14081" max="14081" width="30.5" style="825" customWidth="1"/>
    <col min="14082" max="14082" width="35.1640625" style="825" customWidth="1"/>
    <col min="14083" max="14083" width="9.5" style="825" bestFit="1" customWidth="1"/>
    <col min="14084" max="14084" width="9.1640625" style="825" customWidth="1"/>
    <col min="14085" max="14086" width="5.1640625" style="825" customWidth="1"/>
    <col min="14087" max="14087" width="79" style="825" customWidth="1"/>
    <col min="14088" max="14088" width="30.1640625" style="825" customWidth="1"/>
    <col min="14089" max="14089" width="40.1640625" style="825" customWidth="1"/>
    <col min="14090" max="14333" width="9" style="825"/>
    <col min="14334" max="14334" width="6.83203125" style="825" customWidth="1"/>
    <col min="14335" max="14335" width="5.6640625" style="825" customWidth="1"/>
    <col min="14336" max="14336" width="79.33203125" style="825" customWidth="1"/>
    <col min="14337" max="14337" width="30.5" style="825" customWidth="1"/>
    <col min="14338" max="14338" width="35.1640625" style="825" customWidth="1"/>
    <col min="14339" max="14339" width="9.5" style="825" bestFit="1" customWidth="1"/>
    <col min="14340" max="14340" width="9.1640625" style="825" customWidth="1"/>
    <col min="14341" max="14342" width="5.1640625" style="825" customWidth="1"/>
    <col min="14343" max="14343" width="79" style="825" customWidth="1"/>
    <col min="14344" max="14344" width="30.1640625" style="825" customWidth="1"/>
    <col min="14345" max="14345" width="40.1640625" style="825" customWidth="1"/>
    <col min="14346" max="14589" width="9" style="825"/>
    <col min="14590" max="14590" width="6.83203125" style="825" customWidth="1"/>
    <col min="14591" max="14591" width="5.6640625" style="825" customWidth="1"/>
    <col min="14592" max="14592" width="79.33203125" style="825" customWidth="1"/>
    <col min="14593" max="14593" width="30.5" style="825" customWidth="1"/>
    <col min="14594" max="14594" width="35.1640625" style="825" customWidth="1"/>
    <col min="14595" max="14595" width="9.5" style="825" bestFit="1" customWidth="1"/>
    <col min="14596" max="14596" width="9.1640625" style="825" customWidth="1"/>
    <col min="14597" max="14598" width="5.1640625" style="825" customWidth="1"/>
    <col min="14599" max="14599" width="79" style="825" customWidth="1"/>
    <col min="14600" max="14600" width="30.1640625" style="825" customWidth="1"/>
    <col min="14601" max="14601" width="40.1640625" style="825" customWidth="1"/>
    <col min="14602" max="14845" width="9" style="825"/>
    <col min="14846" max="14846" width="6.83203125" style="825" customWidth="1"/>
    <col min="14847" max="14847" width="5.6640625" style="825" customWidth="1"/>
    <col min="14848" max="14848" width="79.33203125" style="825" customWidth="1"/>
    <col min="14849" max="14849" width="30.5" style="825" customWidth="1"/>
    <col min="14850" max="14850" width="35.1640625" style="825" customWidth="1"/>
    <col min="14851" max="14851" width="9.5" style="825" bestFit="1" customWidth="1"/>
    <col min="14852" max="14852" width="9.1640625" style="825" customWidth="1"/>
    <col min="14853" max="14854" width="5.1640625" style="825" customWidth="1"/>
    <col min="14855" max="14855" width="79" style="825" customWidth="1"/>
    <col min="14856" max="14856" width="30.1640625" style="825" customWidth="1"/>
    <col min="14857" max="14857" width="40.1640625" style="825" customWidth="1"/>
    <col min="14858" max="15101" width="9" style="825"/>
    <col min="15102" max="15102" width="6.83203125" style="825" customWidth="1"/>
    <col min="15103" max="15103" width="5.6640625" style="825" customWidth="1"/>
    <col min="15104" max="15104" width="79.33203125" style="825" customWidth="1"/>
    <col min="15105" max="15105" width="30.5" style="825" customWidth="1"/>
    <col min="15106" max="15106" width="35.1640625" style="825" customWidth="1"/>
    <col min="15107" max="15107" width="9.5" style="825" bestFit="1" customWidth="1"/>
    <col min="15108" max="15108" width="9.1640625" style="825" customWidth="1"/>
    <col min="15109" max="15110" width="5.1640625" style="825" customWidth="1"/>
    <col min="15111" max="15111" width="79" style="825" customWidth="1"/>
    <col min="15112" max="15112" width="30.1640625" style="825" customWidth="1"/>
    <col min="15113" max="15113" width="40.1640625" style="825" customWidth="1"/>
    <col min="15114" max="15357" width="9" style="825"/>
    <col min="15358" max="15358" width="6.83203125" style="825" customWidth="1"/>
    <col min="15359" max="15359" width="5.6640625" style="825" customWidth="1"/>
    <col min="15360" max="15360" width="79.33203125" style="825" customWidth="1"/>
    <col min="15361" max="15361" width="30.5" style="825" customWidth="1"/>
    <col min="15362" max="15362" width="35.1640625" style="825" customWidth="1"/>
    <col min="15363" max="15363" width="9.5" style="825" bestFit="1" customWidth="1"/>
    <col min="15364" max="15364" width="9.1640625" style="825" customWidth="1"/>
    <col min="15365" max="15366" width="5.1640625" style="825" customWidth="1"/>
    <col min="15367" max="15367" width="79" style="825" customWidth="1"/>
    <col min="15368" max="15368" width="30.1640625" style="825" customWidth="1"/>
    <col min="15369" max="15369" width="40.1640625" style="825" customWidth="1"/>
    <col min="15370" max="15613" width="9" style="825"/>
    <col min="15614" max="15614" width="6.83203125" style="825" customWidth="1"/>
    <col min="15615" max="15615" width="5.6640625" style="825" customWidth="1"/>
    <col min="15616" max="15616" width="79.33203125" style="825" customWidth="1"/>
    <col min="15617" max="15617" width="30.5" style="825" customWidth="1"/>
    <col min="15618" max="15618" width="35.1640625" style="825" customWidth="1"/>
    <col min="15619" max="15619" width="9.5" style="825" bestFit="1" customWidth="1"/>
    <col min="15620" max="15620" width="9.1640625" style="825" customWidth="1"/>
    <col min="15621" max="15622" width="5.1640625" style="825" customWidth="1"/>
    <col min="15623" max="15623" width="79" style="825" customWidth="1"/>
    <col min="15624" max="15624" width="30.1640625" style="825" customWidth="1"/>
    <col min="15625" max="15625" width="40.1640625" style="825" customWidth="1"/>
    <col min="15626" max="15869" width="9" style="825"/>
    <col min="15870" max="15870" width="6.83203125" style="825" customWidth="1"/>
    <col min="15871" max="15871" width="5.6640625" style="825" customWidth="1"/>
    <col min="15872" max="15872" width="79.33203125" style="825" customWidth="1"/>
    <col min="15873" max="15873" width="30.5" style="825" customWidth="1"/>
    <col min="15874" max="15874" width="35.1640625" style="825" customWidth="1"/>
    <col min="15875" max="15875" width="9.5" style="825" bestFit="1" customWidth="1"/>
    <col min="15876" max="15876" width="9.1640625" style="825" customWidth="1"/>
    <col min="15877" max="15878" width="5.1640625" style="825" customWidth="1"/>
    <col min="15879" max="15879" width="79" style="825" customWidth="1"/>
    <col min="15880" max="15880" width="30.1640625" style="825" customWidth="1"/>
    <col min="15881" max="15881" width="40.1640625" style="825" customWidth="1"/>
    <col min="15882" max="16125" width="9" style="825"/>
    <col min="16126" max="16126" width="6.83203125" style="825" customWidth="1"/>
    <col min="16127" max="16127" width="5.6640625" style="825" customWidth="1"/>
    <col min="16128" max="16128" width="79.33203125" style="825" customWidth="1"/>
    <col min="16129" max="16129" width="30.5" style="825" customWidth="1"/>
    <col min="16130" max="16130" width="35.1640625" style="825" customWidth="1"/>
    <col min="16131" max="16131" width="9.5" style="825" bestFit="1" customWidth="1"/>
    <col min="16132" max="16132" width="9.1640625" style="825" customWidth="1"/>
    <col min="16133" max="16134" width="5.1640625" style="825" customWidth="1"/>
    <col min="16135" max="16135" width="79" style="825" customWidth="1"/>
    <col min="16136" max="16136" width="30.1640625" style="825" customWidth="1"/>
    <col min="16137" max="16137" width="40.1640625" style="825" customWidth="1"/>
    <col min="16138" max="16384" width="9" style="825"/>
  </cols>
  <sheetData>
    <row r="1" spans="1:36" s="818" customFormat="1" ht="111" customHeight="1">
      <c r="A1" s="814"/>
      <c r="B1" s="815"/>
      <c r="C1" s="816" t="s">
        <v>3728</v>
      </c>
      <c r="D1" s="817"/>
      <c r="F1" s="819"/>
      <c r="G1" s="819"/>
      <c r="H1" s="820"/>
      <c r="I1" s="815"/>
      <c r="J1" s="1075" t="s">
        <v>3729</v>
      </c>
      <c r="K1" s="1076"/>
      <c r="L1" s="1076"/>
      <c r="M1" s="821"/>
      <c r="N1" s="821"/>
      <c r="O1" s="821"/>
      <c r="P1" s="821"/>
      <c r="Q1" s="821"/>
      <c r="R1" s="821"/>
      <c r="S1" s="821"/>
      <c r="T1" s="821"/>
      <c r="U1" s="821"/>
      <c r="V1" s="821"/>
      <c r="W1" s="821"/>
      <c r="X1" s="821"/>
      <c r="Y1" s="821"/>
      <c r="Z1" s="821"/>
      <c r="AA1" s="821"/>
      <c r="AB1" s="821"/>
      <c r="AC1" s="821"/>
      <c r="AD1" s="821"/>
      <c r="AE1" s="821"/>
      <c r="AF1" s="821"/>
      <c r="AG1" s="821"/>
      <c r="AH1" s="821"/>
      <c r="AI1" s="821"/>
      <c r="AJ1" s="821"/>
    </row>
    <row r="2" spans="1:36" ht="9.75" customHeight="1" thickBot="1"/>
    <row r="3" spans="1:36">
      <c r="C3" s="827" t="s">
        <v>3730</v>
      </c>
      <c r="F3" s="828"/>
      <c r="G3" s="828"/>
      <c r="J3" s="827" t="s">
        <v>3731</v>
      </c>
    </row>
    <row r="4" spans="1:36" ht="28">
      <c r="C4" s="829" t="s">
        <v>3732</v>
      </c>
      <c r="F4" s="828"/>
      <c r="G4" s="828"/>
      <c r="J4" s="829"/>
    </row>
    <row r="5" spans="1:36">
      <c r="C5" s="830" t="s">
        <v>3733</v>
      </c>
      <c r="F5" s="828"/>
      <c r="G5" s="828"/>
      <c r="J5" s="830" t="s">
        <v>3733</v>
      </c>
    </row>
    <row r="6" spans="1:36">
      <c r="C6" s="831" t="s">
        <v>3734</v>
      </c>
      <c r="F6" s="832"/>
      <c r="G6" s="832"/>
      <c r="J6" s="831"/>
    </row>
    <row r="7" spans="1:36">
      <c r="C7" s="830" t="s">
        <v>3735</v>
      </c>
      <c r="F7" s="828"/>
      <c r="G7" s="828"/>
      <c r="J7" s="830" t="s">
        <v>3735</v>
      </c>
    </row>
    <row r="8" spans="1:36">
      <c r="C8" s="831" t="s">
        <v>2342</v>
      </c>
      <c r="F8" s="832"/>
      <c r="G8" s="832"/>
      <c r="J8" s="831"/>
    </row>
    <row r="9" spans="1:36">
      <c r="C9" s="830" t="s">
        <v>3736</v>
      </c>
      <c r="F9" s="828"/>
      <c r="G9" s="828"/>
      <c r="J9" s="830" t="s">
        <v>3736</v>
      </c>
    </row>
    <row r="10" spans="1:36" ht="28">
      <c r="C10" s="831" t="s">
        <v>3737</v>
      </c>
      <c r="F10" s="832"/>
      <c r="G10" s="832"/>
      <c r="J10" s="831"/>
    </row>
    <row r="11" spans="1:36">
      <c r="C11" s="830" t="s">
        <v>3738</v>
      </c>
      <c r="F11" s="828"/>
      <c r="G11" s="828"/>
      <c r="J11" s="830" t="s">
        <v>3738</v>
      </c>
    </row>
    <row r="12" spans="1:36">
      <c r="C12" s="831" t="s">
        <v>3739</v>
      </c>
      <c r="F12" s="832"/>
      <c r="G12" s="832"/>
      <c r="J12" s="831"/>
    </row>
    <row r="13" spans="1:36">
      <c r="C13" s="830" t="s">
        <v>3740</v>
      </c>
      <c r="F13" s="828"/>
      <c r="G13" s="828"/>
      <c r="J13" s="830" t="s">
        <v>3740</v>
      </c>
    </row>
    <row r="14" spans="1:36">
      <c r="C14" s="831">
        <v>43657</v>
      </c>
      <c r="F14" s="832"/>
      <c r="G14" s="832"/>
      <c r="J14" s="831"/>
    </row>
    <row r="15" spans="1:36">
      <c r="C15" s="830" t="s">
        <v>476</v>
      </c>
      <c r="F15" s="828"/>
      <c r="G15" s="828"/>
      <c r="J15" s="830" t="s">
        <v>476</v>
      </c>
    </row>
    <row r="16" spans="1:36" ht="30" customHeight="1" thickBot="1">
      <c r="C16" s="833"/>
      <c r="F16" s="828"/>
      <c r="G16" s="828"/>
      <c r="J16" s="833"/>
    </row>
    <row r="17" spans="1:36" ht="6" customHeight="1" thickBot="1">
      <c r="A17" s="834"/>
      <c r="C17" s="834"/>
      <c r="E17" s="835"/>
      <c r="F17" s="834"/>
      <c r="G17" s="834"/>
      <c r="H17" s="834"/>
      <c r="J17" s="834"/>
      <c r="L17" s="835"/>
    </row>
    <row r="18" spans="1:36" ht="14">
      <c r="A18" s="834"/>
      <c r="C18" s="836" t="s">
        <v>3741</v>
      </c>
      <c r="D18" s="837" t="s">
        <v>881</v>
      </c>
      <c r="E18" s="838" t="s">
        <v>3742</v>
      </c>
      <c r="F18" s="834"/>
      <c r="G18" s="834"/>
      <c r="H18" s="834"/>
      <c r="J18" s="836" t="s">
        <v>3743</v>
      </c>
      <c r="K18" s="837" t="s">
        <v>881</v>
      </c>
      <c r="L18" s="838" t="s">
        <v>3742</v>
      </c>
      <c r="M18" s="834"/>
    </row>
    <row r="19" spans="1:36" ht="42" customHeight="1">
      <c r="A19" s="834"/>
      <c r="C19" s="839" t="s">
        <v>3744</v>
      </c>
      <c r="D19" s="840"/>
      <c r="E19" s="841"/>
      <c r="F19" s="834"/>
      <c r="G19" s="834"/>
      <c r="H19" s="834"/>
      <c r="J19" s="839" t="s">
        <v>3744</v>
      </c>
      <c r="K19" s="840"/>
      <c r="L19" s="841"/>
      <c r="M19" s="834"/>
    </row>
    <row r="20" spans="1:36" ht="28.5" customHeight="1">
      <c r="A20" s="834"/>
      <c r="C20" s="839" t="s">
        <v>3745</v>
      </c>
      <c r="D20" s="840"/>
      <c r="E20" s="841"/>
      <c r="F20" s="834"/>
      <c r="G20" s="834"/>
      <c r="H20" s="834"/>
      <c r="J20" s="839" t="s">
        <v>3745</v>
      </c>
      <c r="K20" s="840"/>
      <c r="L20" s="841"/>
      <c r="M20" s="834"/>
    </row>
    <row r="21" spans="1:36" ht="39.75" customHeight="1">
      <c r="A21" s="834"/>
      <c r="C21" s="839" t="s">
        <v>3746</v>
      </c>
      <c r="D21" s="840"/>
      <c r="E21" s="841"/>
      <c r="F21" s="834"/>
      <c r="G21" s="834"/>
      <c r="H21" s="834"/>
      <c r="J21" s="839" t="s">
        <v>3746</v>
      </c>
      <c r="K21" s="840"/>
      <c r="L21" s="841"/>
      <c r="M21" s="834"/>
    </row>
    <row r="22" spans="1:36" ht="27" customHeight="1">
      <c r="A22" s="834"/>
      <c r="C22" s="839" t="s">
        <v>3747</v>
      </c>
      <c r="D22" s="840"/>
      <c r="E22" s="841"/>
      <c r="F22" s="834"/>
      <c r="G22" s="834"/>
      <c r="H22" s="834"/>
      <c r="J22" s="839" t="s">
        <v>3747</v>
      </c>
      <c r="K22" s="840"/>
      <c r="L22" s="841"/>
      <c r="M22" s="834"/>
    </row>
    <row r="23" spans="1:36" ht="38.25" customHeight="1">
      <c r="A23" s="834"/>
      <c r="C23" s="839" t="s">
        <v>3748</v>
      </c>
      <c r="D23" s="840"/>
      <c r="E23" s="841"/>
      <c r="F23" s="834"/>
      <c r="G23" s="834"/>
      <c r="H23" s="834"/>
      <c r="J23" s="839" t="s">
        <v>3748</v>
      </c>
      <c r="K23" s="840"/>
      <c r="L23" s="841"/>
      <c r="M23" s="834"/>
    </row>
    <row r="24" spans="1:36" ht="39.75" customHeight="1">
      <c r="A24" s="834"/>
      <c r="C24" s="839" t="s">
        <v>3749</v>
      </c>
      <c r="D24" s="840"/>
      <c r="E24" s="841"/>
      <c r="F24" s="834"/>
      <c r="G24" s="834"/>
      <c r="H24" s="834"/>
      <c r="J24" s="839" t="s">
        <v>3749</v>
      </c>
      <c r="K24" s="840"/>
      <c r="L24" s="841"/>
      <c r="M24" s="834"/>
    </row>
    <row r="25" spans="1:36" ht="67.5" customHeight="1">
      <c r="A25" s="834"/>
      <c r="C25" s="839" t="s">
        <v>3750</v>
      </c>
      <c r="D25" s="840"/>
      <c r="E25" s="841"/>
      <c r="F25" s="834"/>
      <c r="G25" s="834"/>
      <c r="H25" s="834"/>
      <c r="J25" s="839" t="s">
        <v>3750</v>
      </c>
      <c r="K25" s="840"/>
      <c r="L25" s="841"/>
      <c r="M25" s="834"/>
    </row>
    <row r="26" spans="1:36" ht="53.25" customHeight="1">
      <c r="A26" s="834"/>
      <c r="C26" s="839" t="s">
        <v>3751</v>
      </c>
      <c r="D26" s="840"/>
      <c r="E26" s="841"/>
      <c r="F26" s="834"/>
      <c r="G26" s="834"/>
      <c r="H26" s="834"/>
      <c r="J26" s="839" t="s">
        <v>3751</v>
      </c>
      <c r="K26" s="840"/>
      <c r="L26" s="841"/>
      <c r="M26" s="834"/>
    </row>
    <row r="27" spans="1:36" ht="41.25" customHeight="1">
      <c r="A27" s="834"/>
      <c r="C27" s="839" t="s">
        <v>3752</v>
      </c>
      <c r="D27" s="840"/>
      <c r="E27" s="841"/>
      <c r="F27" s="834"/>
      <c r="G27" s="834"/>
      <c r="H27" s="834"/>
      <c r="J27" s="839" t="s">
        <v>3752</v>
      </c>
      <c r="K27" s="840"/>
      <c r="L27" s="841"/>
      <c r="M27" s="834"/>
    </row>
    <row r="28" spans="1:36" ht="53.25" customHeight="1" thickBot="1">
      <c r="A28" s="834"/>
      <c r="C28" s="842" t="s">
        <v>3753</v>
      </c>
      <c r="D28" s="843"/>
      <c r="E28" s="844"/>
      <c r="F28" s="834"/>
      <c r="G28" s="834"/>
      <c r="H28" s="834"/>
      <c r="J28" s="842" t="s">
        <v>3753</v>
      </c>
      <c r="K28" s="843"/>
      <c r="L28" s="844"/>
      <c r="M28" s="834"/>
    </row>
    <row r="29" spans="1:36" ht="8.25" customHeight="1">
      <c r="A29" s="834"/>
      <c r="C29" s="845"/>
      <c r="D29" s="846"/>
      <c r="E29" s="847"/>
      <c r="F29" s="834"/>
      <c r="G29" s="834"/>
      <c r="H29" s="834"/>
      <c r="J29" s="845"/>
      <c r="K29" s="846"/>
      <c r="L29" s="847"/>
      <c r="M29" s="834"/>
    </row>
    <row r="30" spans="1:36" s="850" customFormat="1" ht="36.75" customHeight="1">
      <c r="A30" s="848" t="s">
        <v>2593</v>
      </c>
      <c r="B30" s="849" t="s">
        <v>3754</v>
      </c>
      <c r="C30" s="848" t="s">
        <v>3755</v>
      </c>
      <c r="D30" s="848" t="s">
        <v>881</v>
      </c>
      <c r="E30" s="848" t="s">
        <v>3742</v>
      </c>
      <c r="F30" s="825"/>
      <c r="G30" s="825"/>
      <c r="H30" s="848" t="s">
        <v>2593</v>
      </c>
      <c r="I30" s="849" t="s">
        <v>3754</v>
      </c>
      <c r="J30" s="848" t="s">
        <v>3756</v>
      </c>
      <c r="K30" s="848" t="s">
        <v>881</v>
      </c>
      <c r="L30" s="848" t="s">
        <v>3742</v>
      </c>
      <c r="M30" s="825"/>
      <c r="N30" s="826"/>
      <c r="O30" s="826"/>
      <c r="P30" s="826"/>
      <c r="Q30" s="826"/>
      <c r="R30" s="826"/>
      <c r="S30" s="826"/>
      <c r="T30" s="826"/>
      <c r="U30" s="826"/>
      <c r="V30" s="826"/>
      <c r="W30" s="826"/>
      <c r="X30" s="826"/>
      <c r="Y30" s="826"/>
      <c r="Z30" s="826"/>
      <c r="AA30" s="826"/>
      <c r="AB30" s="826"/>
      <c r="AC30" s="826"/>
      <c r="AD30" s="826"/>
      <c r="AE30" s="826"/>
      <c r="AF30" s="826"/>
      <c r="AG30" s="826"/>
      <c r="AH30" s="826"/>
      <c r="AI30" s="826"/>
      <c r="AJ30" s="826"/>
    </row>
    <row r="31" spans="1:36" ht="7.5" customHeight="1">
      <c r="A31" s="834"/>
      <c r="C31" s="834"/>
      <c r="E31" s="835"/>
      <c r="H31" s="834"/>
      <c r="J31" s="834"/>
      <c r="L31" s="835"/>
    </row>
    <row r="32" spans="1:36" ht="15.75" customHeight="1">
      <c r="B32" s="851"/>
      <c r="C32" s="852" t="s">
        <v>3757</v>
      </c>
      <c r="D32" s="853"/>
      <c r="E32" s="854"/>
      <c r="I32" s="851"/>
      <c r="J32" s="852" t="s">
        <v>3757</v>
      </c>
      <c r="K32" s="853"/>
      <c r="L32" s="854"/>
    </row>
    <row r="33" spans="2:12" ht="16.5" customHeight="1">
      <c r="B33" s="851"/>
      <c r="C33" s="855" t="s">
        <v>3758</v>
      </c>
      <c r="D33" s="853"/>
      <c r="E33" s="854"/>
      <c r="I33" s="851"/>
      <c r="J33" s="855" t="s">
        <v>3758</v>
      </c>
      <c r="K33" s="853"/>
      <c r="L33" s="854"/>
    </row>
    <row r="34" spans="2:12" ht="21.75" customHeight="1">
      <c r="B34" s="851"/>
      <c r="C34" s="852" t="s">
        <v>3759</v>
      </c>
      <c r="D34" s="852"/>
      <c r="E34" s="854"/>
      <c r="I34" s="851"/>
      <c r="J34" s="852" t="s">
        <v>3759</v>
      </c>
      <c r="K34" s="852"/>
      <c r="L34" s="854"/>
    </row>
    <row r="35" spans="2:12" ht="41.25" customHeight="1">
      <c r="B35" s="851"/>
      <c r="C35" s="856" t="s">
        <v>3760</v>
      </c>
      <c r="D35" s="852"/>
      <c r="E35" s="854"/>
      <c r="I35" s="851"/>
      <c r="J35" s="856" t="s">
        <v>3760</v>
      </c>
      <c r="K35" s="852"/>
      <c r="L35" s="854"/>
    </row>
    <row r="36" spans="2:12" ht="30" customHeight="1">
      <c r="B36" s="857" t="str">
        <f>B$55</f>
        <v>MA</v>
      </c>
      <c r="C36" s="858" t="s">
        <v>481</v>
      </c>
      <c r="D36" s="859" t="s">
        <v>243</v>
      </c>
      <c r="E36" s="860"/>
      <c r="I36" s="857" t="str">
        <f>I$55</f>
        <v>MA</v>
      </c>
      <c r="J36" s="858" t="s">
        <v>481</v>
      </c>
      <c r="K36" s="859" t="s">
        <v>243</v>
      </c>
      <c r="L36" s="860"/>
    </row>
    <row r="37" spans="2:12" ht="13">
      <c r="B37" s="857" t="str">
        <f>B$56</f>
        <v>S1</v>
      </c>
      <c r="C37" s="858"/>
      <c r="D37" s="859"/>
      <c r="E37" s="860"/>
      <c r="I37" s="857" t="str">
        <f>I$56</f>
        <v>S1</v>
      </c>
      <c r="J37" s="858"/>
      <c r="K37" s="859"/>
      <c r="L37" s="860"/>
    </row>
    <row r="38" spans="2:12" ht="13">
      <c r="B38" s="857" t="str">
        <f>B$57</f>
        <v>S2</v>
      </c>
      <c r="C38" s="858"/>
      <c r="D38" s="859"/>
      <c r="E38" s="860"/>
      <c r="I38" s="857" t="str">
        <f>I$57</f>
        <v>S2</v>
      </c>
      <c r="J38" s="858"/>
      <c r="K38" s="859"/>
      <c r="L38" s="860"/>
    </row>
    <row r="39" spans="2:12" ht="17">
      <c r="B39" s="857" t="str">
        <f>B$58</f>
        <v>S3</v>
      </c>
      <c r="C39" s="749" t="s">
        <v>2589</v>
      </c>
      <c r="D39" s="861" t="s">
        <v>3761</v>
      </c>
      <c r="E39" s="860"/>
      <c r="I39" s="857" t="str">
        <f>I$58</f>
        <v>S3</v>
      </c>
      <c r="J39" s="858"/>
      <c r="K39" s="859"/>
      <c r="L39" s="860"/>
    </row>
    <row r="40" spans="2:12" ht="17">
      <c r="B40" s="857" t="str">
        <f>B$59</f>
        <v>S4</v>
      </c>
      <c r="C40" s="858" t="s">
        <v>4583</v>
      </c>
      <c r="D40" s="861" t="s">
        <v>3761</v>
      </c>
      <c r="E40" s="860"/>
      <c r="I40" s="857" t="str">
        <f>I$59</f>
        <v>S4</v>
      </c>
      <c r="J40" s="858"/>
      <c r="K40" s="859"/>
      <c r="L40" s="860"/>
    </row>
    <row r="41" spans="2:12" ht="13">
      <c r="D41" s="834"/>
      <c r="K41" s="834"/>
    </row>
    <row r="42" spans="2:12" ht="39" customHeight="1">
      <c r="B42" s="851"/>
      <c r="C42" s="852" t="s">
        <v>3762</v>
      </c>
      <c r="D42" s="852"/>
      <c r="E42" s="854"/>
      <c r="I42" s="851"/>
      <c r="J42" s="852" t="s">
        <v>3762</v>
      </c>
      <c r="K42" s="852"/>
      <c r="L42" s="854"/>
    </row>
    <row r="43" spans="2:12" ht="39" customHeight="1">
      <c r="B43" s="851"/>
      <c r="C43" s="856" t="s">
        <v>3760</v>
      </c>
      <c r="D43" s="852"/>
      <c r="E43" s="854"/>
      <c r="I43" s="851"/>
      <c r="J43" s="856" t="s">
        <v>3760</v>
      </c>
      <c r="K43" s="852"/>
      <c r="L43" s="854"/>
    </row>
    <row r="44" spans="2:12" ht="31.5" customHeight="1">
      <c r="B44" s="857" t="str">
        <f>B$55</f>
        <v>MA</v>
      </c>
      <c r="C44" s="858" t="s">
        <v>481</v>
      </c>
      <c r="D44" s="859" t="s">
        <v>243</v>
      </c>
      <c r="E44" s="860"/>
      <c r="I44" s="857" t="str">
        <f>I$55</f>
        <v>MA</v>
      </c>
      <c r="J44" s="858" t="s">
        <v>481</v>
      </c>
      <c r="K44" s="859" t="s">
        <v>243</v>
      </c>
      <c r="L44" s="860"/>
    </row>
    <row r="45" spans="2:12">
      <c r="B45" s="857" t="str">
        <f>B$56</f>
        <v>S1</v>
      </c>
      <c r="C45" s="858"/>
      <c r="D45" s="840"/>
      <c r="E45" s="860"/>
      <c r="I45" s="857" t="str">
        <f>I$56</f>
        <v>S1</v>
      </c>
      <c r="J45" s="858"/>
      <c r="K45" s="840"/>
      <c r="L45" s="860"/>
    </row>
    <row r="46" spans="2:12">
      <c r="B46" s="857" t="str">
        <f>B$57</f>
        <v>S2</v>
      </c>
      <c r="C46" s="858"/>
      <c r="D46" s="840"/>
      <c r="E46" s="860"/>
      <c r="I46" s="857" t="str">
        <f>I$57</f>
        <v>S2</v>
      </c>
      <c r="J46" s="858"/>
      <c r="K46" s="840"/>
      <c r="L46" s="860"/>
    </row>
    <row r="47" spans="2:12" ht="17">
      <c r="B47" s="857" t="str">
        <f>B$58</f>
        <v>S3</v>
      </c>
      <c r="C47" s="858" t="s">
        <v>3763</v>
      </c>
      <c r="D47" s="861" t="s">
        <v>3761</v>
      </c>
      <c r="E47" s="860"/>
      <c r="I47" s="857" t="str">
        <f>I$58</f>
        <v>S3</v>
      </c>
      <c r="J47" s="858"/>
      <c r="K47" s="840"/>
      <c r="L47" s="860"/>
    </row>
    <row r="48" spans="2:12" ht="17">
      <c r="B48" s="857" t="str">
        <f>B$59</f>
        <v>S4</v>
      </c>
      <c r="C48" s="858" t="s">
        <v>4584</v>
      </c>
      <c r="D48" s="861" t="s">
        <v>3761</v>
      </c>
      <c r="E48" s="860"/>
      <c r="I48" s="857" t="str">
        <f>I$59</f>
        <v>S4</v>
      </c>
      <c r="J48" s="858"/>
      <c r="K48" s="840"/>
      <c r="L48" s="860"/>
    </row>
    <row r="49" spans="1:36">
      <c r="C49" s="834"/>
      <c r="J49" s="834"/>
    </row>
    <row r="50" spans="1:36" s="850" customFormat="1" ht="45">
      <c r="A50" s="849">
        <v>1</v>
      </c>
      <c r="B50" s="849"/>
      <c r="C50" s="848" t="s">
        <v>3764</v>
      </c>
      <c r="D50" s="862"/>
      <c r="E50" s="863"/>
      <c r="F50" s="825"/>
      <c r="G50" s="825"/>
      <c r="H50" s="849">
        <v>1</v>
      </c>
      <c r="I50" s="849"/>
      <c r="J50" s="848" t="s">
        <v>3764</v>
      </c>
      <c r="K50" s="862"/>
      <c r="L50" s="863"/>
      <c r="M50" s="825"/>
      <c r="N50" s="826"/>
      <c r="O50" s="826"/>
      <c r="P50" s="826"/>
      <c r="Q50" s="826"/>
      <c r="R50" s="826"/>
      <c r="S50" s="826"/>
      <c r="T50" s="826"/>
      <c r="U50" s="826"/>
      <c r="V50" s="826"/>
      <c r="W50" s="826"/>
      <c r="X50" s="826"/>
      <c r="Y50" s="826"/>
      <c r="Z50" s="826"/>
      <c r="AA50" s="826"/>
      <c r="AB50" s="826"/>
      <c r="AC50" s="826"/>
      <c r="AD50" s="826"/>
      <c r="AE50" s="826"/>
      <c r="AF50" s="826"/>
      <c r="AG50" s="826"/>
      <c r="AH50" s="826"/>
      <c r="AI50" s="826"/>
      <c r="AJ50" s="826"/>
    </row>
    <row r="51" spans="1:36" s="850" customFormat="1" ht="56">
      <c r="A51" s="849">
        <v>1.1000000000000001</v>
      </c>
      <c r="B51" s="849"/>
      <c r="C51" s="848" t="s">
        <v>3765</v>
      </c>
      <c r="D51" s="862"/>
      <c r="E51" s="864"/>
      <c r="F51" s="825"/>
      <c r="G51" s="825"/>
      <c r="H51" s="849">
        <v>1.1000000000000001</v>
      </c>
      <c r="I51" s="849"/>
      <c r="J51" s="848" t="s">
        <v>3765</v>
      </c>
      <c r="K51" s="862"/>
      <c r="L51" s="864"/>
      <c r="M51" s="825"/>
      <c r="N51" s="826"/>
      <c r="O51" s="826"/>
      <c r="P51" s="826"/>
      <c r="Q51" s="826"/>
      <c r="R51" s="826"/>
      <c r="S51" s="826"/>
      <c r="T51" s="826"/>
      <c r="U51" s="826"/>
      <c r="V51" s="826"/>
      <c r="W51" s="826"/>
      <c r="X51" s="826"/>
      <c r="Y51" s="826"/>
      <c r="Z51" s="826"/>
      <c r="AA51" s="826"/>
      <c r="AB51" s="826"/>
      <c r="AC51" s="826"/>
      <c r="AD51" s="826"/>
      <c r="AE51" s="826"/>
      <c r="AF51" s="826"/>
      <c r="AG51" s="826"/>
      <c r="AH51" s="826"/>
      <c r="AI51" s="826"/>
      <c r="AJ51" s="826"/>
    </row>
    <row r="52" spans="1:36" s="850" customFormat="1">
      <c r="A52" s="849"/>
      <c r="B52" s="849"/>
      <c r="C52" s="848"/>
      <c r="D52" s="862"/>
      <c r="E52" s="864"/>
      <c r="F52" s="825"/>
      <c r="G52" s="825"/>
      <c r="H52" s="849"/>
      <c r="I52" s="849"/>
      <c r="J52" s="848"/>
      <c r="K52" s="862"/>
      <c r="L52" s="864"/>
      <c r="M52" s="825"/>
      <c r="N52" s="826"/>
      <c r="O52" s="826"/>
      <c r="P52" s="826"/>
      <c r="Q52" s="826"/>
      <c r="R52" s="826"/>
      <c r="S52" s="826"/>
      <c r="T52" s="826"/>
      <c r="U52" s="826"/>
      <c r="V52" s="826"/>
      <c r="W52" s="826"/>
      <c r="X52" s="826"/>
      <c r="Y52" s="826"/>
      <c r="Z52" s="826"/>
      <c r="AA52" s="826"/>
      <c r="AB52" s="826"/>
      <c r="AC52" s="826"/>
      <c r="AD52" s="826"/>
      <c r="AE52" s="826"/>
      <c r="AF52" s="826"/>
      <c r="AG52" s="826"/>
      <c r="AH52" s="826"/>
      <c r="AI52" s="826"/>
      <c r="AJ52" s="826"/>
    </row>
    <row r="53" spans="1:36" ht="56">
      <c r="A53" s="857"/>
      <c r="B53" s="857"/>
      <c r="C53" s="859" t="s">
        <v>3766</v>
      </c>
      <c r="D53" s="840"/>
      <c r="E53" s="860"/>
      <c r="H53" s="857"/>
      <c r="I53" s="857"/>
      <c r="J53" s="859" t="s">
        <v>3767</v>
      </c>
      <c r="K53" s="840"/>
      <c r="L53" s="860"/>
    </row>
    <row r="54" spans="1:36">
      <c r="A54" s="857"/>
      <c r="B54" s="857" t="s">
        <v>3302</v>
      </c>
      <c r="C54" s="858"/>
      <c r="D54" s="840"/>
      <c r="E54" s="860"/>
      <c r="H54" s="857"/>
      <c r="I54" s="857" t="s">
        <v>3302</v>
      </c>
      <c r="J54" s="858"/>
      <c r="K54" s="840"/>
      <c r="L54" s="860"/>
    </row>
    <row r="55" spans="1:36">
      <c r="A55" s="857"/>
      <c r="B55" s="859" t="s">
        <v>46</v>
      </c>
      <c r="C55" s="858"/>
      <c r="D55" s="840"/>
      <c r="E55" s="860"/>
      <c r="H55" s="857"/>
      <c r="I55" s="859" t="s">
        <v>46</v>
      </c>
      <c r="J55" s="858"/>
      <c r="K55" s="840"/>
      <c r="L55" s="860"/>
    </row>
    <row r="56" spans="1:36">
      <c r="A56" s="857"/>
      <c r="B56" s="859" t="s">
        <v>47</v>
      </c>
      <c r="C56" s="858"/>
      <c r="D56" s="840"/>
      <c r="E56" s="860"/>
      <c r="H56" s="857"/>
      <c r="I56" s="859" t="s">
        <v>47</v>
      </c>
      <c r="J56" s="858"/>
      <c r="K56" s="840"/>
      <c r="L56" s="860"/>
    </row>
    <row r="57" spans="1:36">
      <c r="A57" s="857"/>
      <c r="B57" s="859" t="s">
        <v>48</v>
      </c>
      <c r="C57" s="858"/>
      <c r="D57" s="840"/>
      <c r="E57" s="860"/>
      <c r="H57" s="857"/>
      <c r="I57" s="859" t="s">
        <v>48</v>
      </c>
      <c r="J57" s="858"/>
      <c r="K57" s="840"/>
      <c r="L57" s="860"/>
    </row>
    <row r="58" spans="1:36">
      <c r="A58" s="857"/>
      <c r="B58" s="859" t="s">
        <v>49</v>
      </c>
      <c r="C58" s="858"/>
      <c r="D58" s="840"/>
      <c r="E58" s="860"/>
      <c r="H58" s="857"/>
      <c r="I58" s="859" t="s">
        <v>49</v>
      </c>
      <c r="J58" s="858"/>
      <c r="K58" s="840"/>
      <c r="L58" s="860"/>
    </row>
    <row r="59" spans="1:36" ht="84">
      <c r="A59" s="857"/>
      <c r="B59" s="859" t="s">
        <v>50</v>
      </c>
      <c r="C59" s="787" t="s">
        <v>4515</v>
      </c>
      <c r="D59" s="861" t="s">
        <v>3761</v>
      </c>
      <c r="E59" s="860"/>
      <c r="H59" s="857"/>
      <c r="I59" s="859" t="s">
        <v>50</v>
      </c>
      <c r="J59" s="858"/>
      <c r="K59" s="840"/>
      <c r="L59" s="860"/>
    </row>
    <row r="60" spans="1:36" ht="28">
      <c r="A60" s="849">
        <v>1.2</v>
      </c>
      <c r="B60" s="849"/>
      <c r="C60" s="848" t="s">
        <v>3768</v>
      </c>
      <c r="D60" s="862"/>
      <c r="E60" s="864"/>
    </row>
    <row r="61" spans="1:36" ht="28">
      <c r="A61" s="857"/>
      <c r="B61" s="857"/>
      <c r="C61" s="859" t="s">
        <v>3769</v>
      </c>
      <c r="D61" s="840"/>
      <c r="E61" s="860"/>
      <c r="H61" s="857"/>
      <c r="I61" s="857"/>
      <c r="J61" s="859" t="s">
        <v>64</v>
      </c>
      <c r="K61" s="840"/>
      <c r="L61" s="860"/>
    </row>
    <row r="62" spans="1:36">
      <c r="A62" s="857"/>
      <c r="B62" s="857" t="s">
        <v>3302</v>
      </c>
      <c r="C62" s="858"/>
      <c r="D62" s="840"/>
      <c r="E62" s="860"/>
      <c r="H62" s="857"/>
      <c r="I62" s="857" t="s">
        <v>3302</v>
      </c>
      <c r="J62" s="858"/>
      <c r="K62" s="840"/>
      <c r="L62" s="860"/>
    </row>
    <row r="63" spans="1:36">
      <c r="A63" s="857"/>
      <c r="B63" s="857" t="str">
        <f>B$55</f>
        <v>MA</v>
      </c>
      <c r="C63" s="858"/>
      <c r="D63" s="840"/>
      <c r="E63" s="860"/>
      <c r="H63" s="857"/>
      <c r="I63" s="857" t="str">
        <f>I$55</f>
        <v>MA</v>
      </c>
      <c r="J63" s="858"/>
      <c r="K63" s="840"/>
      <c r="L63" s="860"/>
    </row>
    <row r="64" spans="1:36">
      <c r="A64" s="857"/>
      <c r="B64" s="857" t="str">
        <f>B$56</f>
        <v>S1</v>
      </c>
      <c r="C64" s="858"/>
      <c r="D64" s="840"/>
      <c r="E64" s="860"/>
      <c r="H64" s="857"/>
      <c r="I64" s="857" t="str">
        <f>I$56</f>
        <v>S1</v>
      </c>
      <c r="J64" s="858"/>
      <c r="K64" s="840"/>
      <c r="L64" s="860"/>
    </row>
    <row r="65" spans="1:12">
      <c r="A65" s="857"/>
      <c r="B65" s="857" t="str">
        <f>B$57</f>
        <v>S2</v>
      </c>
      <c r="C65" s="858"/>
      <c r="D65" s="840"/>
      <c r="E65" s="860"/>
      <c r="H65" s="857"/>
      <c r="I65" s="857" t="str">
        <f>I$57</f>
        <v>S2</v>
      </c>
      <c r="J65" s="858"/>
      <c r="K65" s="840"/>
      <c r="L65" s="860"/>
    </row>
    <row r="66" spans="1:12">
      <c r="A66" s="857"/>
      <c r="B66" s="857" t="str">
        <f>B$58</f>
        <v>S3</v>
      </c>
      <c r="C66" s="858"/>
      <c r="D66" s="840"/>
      <c r="E66" s="860"/>
      <c r="H66" s="857"/>
      <c r="I66" s="857" t="str">
        <f>I$58</f>
        <v>S3</v>
      </c>
      <c r="J66" s="858"/>
      <c r="K66" s="840"/>
      <c r="L66" s="860"/>
    </row>
    <row r="67" spans="1:12" ht="17">
      <c r="A67" s="857"/>
      <c r="B67" s="857" t="str">
        <f>B$59</f>
        <v>S4</v>
      </c>
      <c r="C67" s="858" t="s">
        <v>4516</v>
      </c>
      <c r="D67" s="861" t="s">
        <v>3761</v>
      </c>
      <c r="E67" s="860"/>
      <c r="H67" s="857"/>
      <c r="I67" s="857" t="str">
        <f>I$59</f>
        <v>S4</v>
      </c>
      <c r="J67" s="858"/>
      <c r="K67" s="840"/>
      <c r="L67" s="860"/>
    </row>
    <row r="69" spans="1:12" ht="37.5" customHeight="1">
      <c r="A69" s="857"/>
      <c r="B69" s="857"/>
      <c r="C69" s="859" t="s">
        <v>3770</v>
      </c>
      <c r="D69" s="840"/>
      <c r="E69" s="860"/>
      <c r="H69" s="857"/>
      <c r="I69" s="857"/>
      <c r="J69" s="859" t="s">
        <v>3771</v>
      </c>
      <c r="K69" s="840"/>
      <c r="L69" s="860"/>
    </row>
    <row r="70" spans="1:12">
      <c r="A70" s="857"/>
      <c r="B70" s="857" t="s">
        <v>3302</v>
      </c>
      <c r="C70" s="858"/>
      <c r="D70" s="840"/>
      <c r="E70" s="860"/>
      <c r="H70" s="857"/>
      <c r="I70" s="857" t="s">
        <v>3302</v>
      </c>
      <c r="J70" s="858"/>
      <c r="K70" s="840"/>
      <c r="L70" s="860"/>
    </row>
    <row r="71" spans="1:12">
      <c r="A71" s="857"/>
      <c r="B71" s="857" t="str">
        <f>B$55</f>
        <v>MA</v>
      </c>
      <c r="C71" s="858"/>
      <c r="D71" s="840"/>
      <c r="E71" s="860"/>
      <c r="H71" s="857"/>
      <c r="I71" s="857" t="str">
        <f>I$55</f>
        <v>MA</v>
      </c>
      <c r="J71" s="858"/>
      <c r="K71" s="840"/>
      <c r="L71" s="860"/>
    </row>
    <row r="72" spans="1:12">
      <c r="A72" s="857"/>
      <c r="B72" s="857" t="str">
        <f>B$56</f>
        <v>S1</v>
      </c>
      <c r="C72" s="858"/>
      <c r="D72" s="840"/>
      <c r="E72" s="860"/>
      <c r="H72" s="857"/>
      <c r="I72" s="857" t="str">
        <f>I$56</f>
        <v>S1</v>
      </c>
      <c r="J72" s="858"/>
      <c r="K72" s="840"/>
      <c r="L72" s="860"/>
    </row>
    <row r="73" spans="1:12">
      <c r="A73" s="857"/>
      <c r="B73" s="857" t="str">
        <f>B$57</f>
        <v>S2</v>
      </c>
      <c r="C73" s="858"/>
      <c r="D73" s="840"/>
      <c r="E73" s="860"/>
      <c r="H73" s="857"/>
      <c r="I73" s="857" t="str">
        <f>I$57</f>
        <v>S2</v>
      </c>
      <c r="J73" s="858"/>
      <c r="K73" s="840"/>
      <c r="L73" s="860"/>
    </row>
    <row r="74" spans="1:12">
      <c r="A74" s="857"/>
      <c r="B74" s="857" t="str">
        <f>B$58</f>
        <v>S3</v>
      </c>
      <c r="C74" s="858"/>
      <c r="D74" s="840"/>
      <c r="E74" s="860"/>
      <c r="H74" s="857"/>
      <c r="I74" s="857" t="str">
        <f>I$58</f>
        <v>S3</v>
      </c>
      <c r="J74" s="858"/>
      <c r="K74" s="840"/>
      <c r="L74" s="860"/>
    </row>
    <row r="75" spans="1:12" ht="28">
      <c r="A75" s="857"/>
      <c r="B75" s="857" t="str">
        <f>B$59</f>
        <v>S4</v>
      </c>
      <c r="C75" s="787" t="s">
        <v>4517</v>
      </c>
      <c r="D75" s="861" t="s">
        <v>3761</v>
      </c>
      <c r="E75" s="860"/>
      <c r="H75" s="857"/>
      <c r="I75" s="857" t="str">
        <f>I$59</f>
        <v>S4</v>
      </c>
      <c r="J75" s="858"/>
      <c r="K75" s="840"/>
      <c r="L75" s="860"/>
    </row>
    <row r="76" spans="1:12" ht="84">
      <c r="A76" s="849">
        <v>1.3</v>
      </c>
      <c r="B76" s="849"/>
      <c r="C76" s="848" t="s">
        <v>3772</v>
      </c>
      <c r="D76" s="862"/>
      <c r="E76" s="864"/>
    </row>
    <row r="77" spans="1:12" ht="83.5" customHeight="1">
      <c r="A77" s="857"/>
      <c r="B77" s="857"/>
      <c r="C77" s="859" t="s">
        <v>3773</v>
      </c>
      <c r="D77" s="840"/>
      <c r="E77" s="860"/>
      <c r="H77" s="849">
        <v>1.2</v>
      </c>
      <c r="I77" s="849"/>
      <c r="J77" s="848" t="s">
        <v>3768</v>
      </c>
      <c r="K77" s="862"/>
      <c r="L77" s="864"/>
    </row>
    <row r="78" spans="1:12" ht="37.5" customHeight="1">
      <c r="A78" s="857"/>
      <c r="B78" s="857" t="s">
        <v>3302</v>
      </c>
      <c r="C78" s="858"/>
      <c r="D78" s="840"/>
      <c r="E78" s="860"/>
      <c r="H78" s="857"/>
      <c r="I78" s="857"/>
      <c r="J78" s="859" t="s">
        <v>3774</v>
      </c>
      <c r="K78" s="840"/>
      <c r="L78" s="860"/>
    </row>
    <row r="79" spans="1:12">
      <c r="A79" s="857"/>
      <c r="B79" s="857" t="str">
        <f>B$55</f>
        <v>MA</v>
      </c>
      <c r="C79" s="858"/>
      <c r="D79" s="840"/>
      <c r="E79" s="860"/>
      <c r="H79" s="857"/>
      <c r="I79" s="857" t="s">
        <v>3302</v>
      </c>
      <c r="J79" s="858"/>
      <c r="K79" s="840"/>
      <c r="L79" s="860"/>
    </row>
    <row r="80" spans="1:12">
      <c r="A80" s="857"/>
      <c r="B80" s="857" t="str">
        <f>B$56</f>
        <v>S1</v>
      </c>
      <c r="C80" s="858"/>
      <c r="D80" s="840"/>
      <c r="E80" s="860"/>
      <c r="H80" s="857"/>
      <c r="I80" s="857" t="str">
        <f>I$55</f>
        <v>MA</v>
      </c>
      <c r="J80" s="858"/>
      <c r="K80" s="840"/>
      <c r="L80" s="860"/>
    </row>
    <row r="81" spans="1:12">
      <c r="A81" s="857"/>
      <c r="B81" s="857" t="str">
        <f>B$57</f>
        <v>S2</v>
      </c>
      <c r="C81" s="858"/>
      <c r="D81" s="840"/>
      <c r="E81" s="860"/>
      <c r="H81" s="857"/>
      <c r="I81" s="857" t="str">
        <f>I$56</f>
        <v>S1</v>
      </c>
      <c r="J81" s="858"/>
      <c r="K81" s="840"/>
      <c r="L81" s="860"/>
    </row>
    <row r="82" spans="1:12">
      <c r="A82" s="857"/>
      <c r="B82" s="857" t="str">
        <f>B$58</f>
        <v>S3</v>
      </c>
      <c r="C82" s="858"/>
      <c r="D82" s="840"/>
      <c r="E82" s="860"/>
      <c r="H82" s="857"/>
      <c r="I82" s="857" t="str">
        <f>I$57</f>
        <v>S2</v>
      </c>
      <c r="J82" s="858"/>
      <c r="K82" s="840"/>
      <c r="L82" s="860"/>
    </row>
    <row r="83" spans="1:12" ht="137" customHeight="1">
      <c r="A83" s="857"/>
      <c r="B83" s="857" t="str">
        <f>B$59</f>
        <v>S4</v>
      </c>
      <c r="C83" s="858" t="s">
        <v>4610</v>
      </c>
      <c r="D83" s="861" t="s">
        <v>3761</v>
      </c>
      <c r="E83" s="860"/>
      <c r="H83" s="857"/>
      <c r="I83" s="857" t="str">
        <f>I$58</f>
        <v>S3</v>
      </c>
      <c r="J83" s="858"/>
      <c r="K83" s="840"/>
      <c r="L83" s="860"/>
    </row>
    <row r="84" spans="1:12">
      <c r="H84" s="857"/>
      <c r="I84" s="857" t="str">
        <f>I$59</f>
        <v>S4</v>
      </c>
      <c r="J84" s="858"/>
      <c r="K84" s="840"/>
      <c r="L84" s="860"/>
    </row>
    <row r="85" spans="1:12" ht="28">
      <c r="A85" s="857"/>
      <c r="B85" s="857"/>
      <c r="C85" s="859" t="s">
        <v>3775</v>
      </c>
      <c r="D85" s="840"/>
      <c r="E85" s="860"/>
    </row>
    <row r="86" spans="1:12" ht="37.5" customHeight="1">
      <c r="A86" s="857"/>
      <c r="B86" s="857" t="s">
        <v>3302</v>
      </c>
      <c r="C86" s="858"/>
      <c r="D86" s="840"/>
      <c r="E86" s="860"/>
      <c r="H86" s="857"/>
      <c r="I86" s="857"/>
      <c r="J86" s="859" t="s">
        <v>3776</v>
      </c>
      <c r="K86" s="840"/>
      <c r="L86" s="860"/>
    </row>
    <row r="87" spans="1:12">
      <c r="A87" s="857"/>
      <c r="B87" s="857" t="str">
        <f>B$55</f>
        <v>MA</v>
      </c>
      <c r="C87" s="858"/>
      <c r="D87" s="840"/>
      <c r="E87" s="860"/>
      <c r="H87" s="857"/>
      <c r="I87" s="857" t="s">
        <v>3302</v>
      </c>
      <c r="J87" s="858"/>
      <c r="K87" s="840"/>
      <c r="L87" s="860"/>
    </row>
    <row r="88" spans="1:12">
      <c r="A88" s="857"/>
      <c r="B88" s="857" t="str">
        <f>B$56</f>
        <v>S1</v>
      </c>
      <c r="C88" s="858"/>
      <c r="D88" s="840"/>
      <c r="E88" s="860"/>
      <c r="H88" s="857"/>
      <c r="I88" s="857" t="str">
        <f>I$55</f>
        <v>MA</v>
      </c>
      <c r="J88" s="858"/>
      <c r="K88" s="840"/>
      <c r="L88" s="860"/>
    </row>
    <row r="89" spans="1:12">
      <c r="A89" s="857"/>
      <c r="B89" s="857" t="str">
        <f>B$57</f>
        <v>S2</v>
      </c>
      <c r="C89" s="858"/>
      <c r="D89" s="840"/>
      <c r="E89" s="860"/>
      <c r="H89" s="857"/>
      <c r="I89" s="857" t="str">
        <f>I$56</f>
        <v>S1</v>
      </c>
      <c r="J89" s="858"/>
      <c r="K89" s="840"/>
      <c r="L89" s="860"/>
    </row>
    <row r="90" spans="1:12">
      <c r="A90" s="857"/>
      <c r="B90" s="857" t="str">
        <f>B$58</f>
        <v>S3</v>
      </c>
      <c r="C90" s="858"/>
      <c r="D90" s="840"/>
      <c r="E90" s="860"/>
      <c r="H90" s="857"/>
      <c r="I90" s="857" t="str">
        <f>I$57</f>
        <v>S2</v>
      </c>
      <c r="J90" s="858"/>
      <c r="K90" s="840"/>
      <c r="L90" s="860"/>
    </row>
    <row r="91" spans="1:12" ht="42">
      <c r="A91" s="857"/>
      <c r="B91" s="857" t="str">
        <f>B$59</f>
        <v>S4</v>
      </c>
      <c r="C91" s="1002" t="s">
        <v>4668</v>
      </c>
      <c r="D91" s="861" t="s">
        <v>3761</v>
      </c>
      <c r="E91" s="860"/>
      <c r="H91" s="857"/>
      <c r="I91" s="857" t="str">
        <f>I$58</f>
        <v>S3</v>
      </c>
      <c r="J91" s="858"/>
      <c r="K91" s="840"/>
      <c r="L91" s="860"/>
    </row>
    <row r="92" spans="1:12" ht="42">
      <c r="A92" s="849">
        <v>1.4</v>
      </c>
      <c r="B92" s="849"/>
      <c r="C92" s="848" t="s">
        <v>3777</v>
      </c>
      <c r="D92" s="862"/>
      <c r="E92" s="864"/>
      <c r="H92" s="857"/>
      <c r="I92" s="857" t="str">
        <f>I$59</f>
        <v>S4</v>
      </c>
      <c r="J92" s="858"/>
      <c r="K92" s="840"/>
      <c r="L92" s="860"/>
    </row>
    <row r="93" spans="1:12" ht="42">
      <c r="A93" s="857"/>
      <c r="B93" s="857"/>
      <c r="C93" s="859" t="s">
        <v>3778</v>
      </c>
      <c r="D93" s="840"/>
      <c r="E93" s="860"/>
    </row>
    <row r="94" spans="1:12" ht="18" customHeight="1">
      <c r="A94" s="857"/>
      <c r="B94" s="857" t="s">
        <v>3302</v>
      </c>
      <c r="C94" s="858"/>
      <c r="D94" s="840"/>
      <c r="E94" s="860"/>
      <c r="H94" s="857"/>
      <c r="I94" s="857"/>
      <c r="J94" s="859" t="s">
        <v>74</v>
      </c>
      <c r="K94" s="840"/>
      <c r="L94" s="860"/>
    </row>
    <row r="95" spans="1:12">
      <c r="A95" s="857"/>
      <c r="B95" s="857" t="str">
        <f>B$55</f>
        <v>MA</v>
      </c>
      <c r="C95" s="858"/>
      <c r="D95" s="840"/>
      <c r="E95" s="860"/>
      <c r="H95" s="857"/>
      <c r="I95" s="857" t="s">
        <v>3302</v>
      </c>
      <c r="J95" s="858"/>
      <c r="K95" s="840"/>
      <c r="L95" s="860"/>
    </row>
    <row r="96" spans="1:12">
      <c r="A96" s="857"/>
      <c r="B96" s="857" t="str">
        <f>B$56</f>
        <v>S1</v>
      </c>
      <c r="C96" s="858"/>
      <c r="D96" s="840"/>
      <c r="E96" s="860"/>
      <c r="H96" s="857"/>
      <c r="I96" s="857" t="str">
        <f>I$55</f>
        <v>MA</v>
      </c>
      <c r="J96" s="858"/>
      <c r="K96" s="840"/>
      <c r="L96" s="860"/>
    </row>
    <row r="97" spans="1:12">
      <c r="A97" s="857"/>
      <c r="B97" s="857" t="str">
        <f>B$57</f>
        <v>S2</v>
      </c>
      <c r="C97" s="858"/>
      <c r="D97" s="840"/>
      <c r="E97" s="860"/>
      <c r="H97" s="857"/>
      <c r="I97" s="857" t="str">
        <f>I$56</f>
        <v>S1</v>
      </c>
      <c r="J97" s="858"/>
      <c r="K97" s="840"/>
      <c r="L97" s="860"/>
    </row>
    <row r="98" spans="1:12" ht="17">
      <c r="A98" s="857"/>
      <c r="B98" s="857" t="str">
        <f>B$58</f>
        <v>S3</v>
      </c>
      <c r="C98" s="865" t="s">
        <v>3779</v>
      </c>
      <c r="D98" s="861" t="s">
        <v>3761</v>
      </c>
      <c r="E98" s="860"/>
      <c r="H98" s="857"/>
      <c r="I98" s="857" t="str">
        <f>I$57</f>
        <v>S2</v>
      </c>
      <c r="J98" s="858"/>
      <c r="K98" s="840"/>
      <c r="L98" s="860"/>
    </row>
    <row r="99" spans="1:12" ht="28">
      <c r="A99" s="857"/>
      <c r="B99" s="857" t="str">
        <f>B$59</f>
        <v>S4</v>
      </c>
      <c r="C99" s="865" t="s">
        <v>4585</v>
      </c>
      <c r="D99" s="861" t="s">
        <v>3761</v>
      </c>
      <c r="E99" s="860"/>
      <c r="H99" s="857"/>
      <c r="I99" s="857" t="str">
        <f>I$58</f>
        <v>S3</v>
      </c>
      <c r="J99" s="858"/>
      <c r="K99" s="840"/>
      <c r="L99" s="860"/>
    </row>
    <row r="100" spans="1:12">
      <c r="H100" s="857"/>
      <c r="I100" s="857" t="str">
        <f>I$59</f>
        <v>S4</v>
      </c>
      <c r="J100" s="858"/>
      <c r="K100" s="840"/>
      <c r="L100" s="860"/>
    </row>
    <row r="101" spans="1:12" ht="42">
      <c r="A101" s="857"/>
      <c r="B101" s="857"/>
      <c r="C101" s="859" t="s">
        <v>3780</v>
      </c>
      <c r="D101" s="840"/>
      <c r="E101" s="860"/>
    </row>
    <row r="102" spans="1:12" ht="16.5" customHeight="1">
      <c r="A102" s="857"/>
      <c r="B102" s="857" t="s">
        <v>3302</v>
      </c>
      <c r="C102" s="858"/>
      <c r="D102" s="840"/>
      <c r="E102" s="860"/>
      <c r="H102" s="849">
        <v>1.3</v>
      </c>
      <c r="I102" s="849"/>
      <c r="J102" s="848" t="s">
        <v>3772</v>
      </c>
      <c r="K102" s="862"/>
      <c r="L102" s="864"/>
    </row>
    <row r="103" spans="1:12" ht="17.25" customHeight="1">
      <c r="A103" s="857"/>
      <c r="B103" s="857" t="str">
        <f>B$55</f>
        <v>MA</v>
      </c>
      <c r="C103" s="858"/>
      <c r="D103" s="840"/>
      <c r="E103" s="860"/>
      <c r="H103" s="857"/>
      <c r="I103" s="857"/>
      <c r="J103" s="859" t="s">
        <v>3781</v>
      </c>
      <c r="K103" s="840"/>
      <c r="L103" s="860"/>
    </row>
    <row r="104" spans="1:12">
      <c r="A104" s="857"/>
      <c r="B104" s="857" t="str">
        <f>B$56</f>
        <v>S1</v>
      </c>
      <c r="C104" s="858"/>
      <c r="D104" s="840"/>
      <c r="E104" s="860"/>
      <c r="H104" s="857"/>
      <c r="I104" s="857" t="s">
        <v>3302</v>
      </c>
      <c r="J104" s="858"/>
      <c r="K104" s="840"/>
      <c r="L104" s="860"/>
    </row>
    <row r="105" spans="1:12">
      <c r="A105" s="857"/>
      <c r="B105" s="857" t="str">
        <f>B$57</f>
        <v>S2</v>
      </c>
      <c r="C105" s="858"/>
      <c r="D105" s="840"/>
      <c r="E105" s="860"/>
      <c r="H105" s="857"/>
      <c r="I105" s="857" t="str">
        <f>I$55</f>
        <v>MA</v>
      </c>
      <c r="J105" s="858"/>
      <c r="K105" s="840"/>
      <c r="L105" s="860"/>
    </row>
    <row r="106" spans="1:12" ht="17">
      <c r="A106" s="857"/>
      <c r="B106" s="857" t="str">
        <f>B$58</f>
        <v>S3</v>
      </c>
      <c r="C106" s="865" t="s">
        <v>3782</v>
      </c>
      <c r="D106" s="861" t="s">
        <v>3761</v>
      </c>
      <c r="E106" s="860"/>
      <c r="H106" s="857"/>
      <c r="I106" s="857" t="str">
        <f>I$56</f>
        <v>S1</v>
      </c>
      <c r="J106" s="858"/>
      <c r="K106" s="840"/>
      <c r="L106" s="860"/>
    </row>
    <row r="107" spans="1:12" ht="17">
      <c r="A107" s="857"/>
      <c r="B107" s="857" t="str">
        <f>B$59</f>
        <v>S4</v>
      </c>
      <c r="C107" s="858" t="s">
        <v>4586</v>
      </c>
      <c r="D107" s="861" t="s">
        <v>3761</v>
      </c>
      <c r="E107" s="860"/>
      <c r="H107" s="857"/>
      <c r="I107" s="857" t="str">
        <f>I$57</f>
        <v>S2</v>
      </c>
      <c r="J107" s="858"/>
      <c r="K107" s="840"/>
      <c r="L107" s="860"/>
    </row>
    <row r="108" spans="1:12">
      <c r="H108" s="857"/>
      <c r="I108" s="857" t="str">
        <f>I$58</f>
        <v>S3</v>
      </c>
      <c r="J108" s="858"/>
      <c r="K108" s="840"/>
      <c r="L108" s="860"/>
    </row>
    <row r="109" spans="1:12" ht="56">
      <c r="A109" s="849">
        <v>1.5</v>
      </c>
      <c r="B109" s="849"/>
      <c r="C109" s="848" t="s">
        <v>3783</v>
      </c>
      <c r="D109" s="862"/>
      <c r="E109" s="863"/>
      <c r="H109" s="857"/>
      <c r="I109" s="857" t="str">
        <f>I$59</f>
        <v>S4</v>
      </c>
      <c r="J109" s="858"/>
      <c r="K109" s="840"/>
      <c r="L109" s="860"/>
    </row>
    <row r="110" spans="1:12" ht="56">
      <c r="A110" s="857"/>
      <c r="B110" s="857"/>
      <c r="C110" s="859" t="s">
        <v>3784</v>
      </c>
      <c r="D110" s="840"/>
      <c r="E110" s="860"/>
    </row>
    <row r="111" spans="1:12" ht="26.25" customHeight="1">
      <c r="A111" s="857"/>
      <c r="B111" s="857" t="s">
        <v>3302</v>
      </c>
      <c r="C111" s="858"/>
      <c r="D111" s="840"/>
      <c r="E111" s="860"/>
      <c r="H111" s="857"/>
      <c r="I111" s="857"/>
      <c r="J111" s="859" t="s">
        <v>2628</v>
      </c>
      <c r="K111" s="840"/>
      <c r="L111" s="860"/>
    </row>
    <row r="112" spans="1:12">
      <c r="A112" s="857"/>
      <c r="B112" s="857" t="str">
        <f>B$55</f>
        <v>MA</v>
      </c>
      <c r="C112" s="858"/>
      <c r="D112" s="840"/>
      <c r="E112" s="860"/>
      <c r="H112" s="857"/>
      <c r="I112" s="857" t="s">
        <v>3302</v>
      </c>
      <c r="J112" s="858"/>
      <c r="K112" s="840"/>
      <c r="L112" s="860"/>
    </row>
    <row r="113" spans="1:12">
      <c r="A113" s="857"/>
      <c r="B113" s="857" t="str">
        <f>B$56</f>
        <v>S1</v>
      </c>
      <c r="C113" s="858"/>
      <c r="D113" s="840"/>
      <c r="E113" s="860"/>
      <c r="H113" s="857"/>
      <c r="I113" s="857" t="str">
        <f>I$55</f>
        <v>MA</v>
      </c>
      <c r="J113" s="858"/>
      <c r="K113" s="840"/>
      <c r="L113" s="860"/>
    </row>
    <row r="114" spans="1:12">
      <c r="A114" s="857"/>
      <c r="B114" s="857" t="str">
        <f>B$57</f>
        <v>S2</v>
      </c>
      <c r="C114" s="858"/>
      <c r="D114" s="840"/>
      <c r="E114" s="860"/>
      <c r="H114" s="857"/>
      <c r="I114" s="857" t="str">
        <f>I$56</f>
        <v>S1</v>
      </c>
      <c r="J114" s="858"/>
      <c r="K114" s="840"/>
      <c r="L114" s="860"/>
    </row>
    <row r="115" spans="1:12">
      <c r="A115" s="857"/>
      <c r="B115" s="857" t="str">
        <f>B$58</f>
        <v>S3</v>
      </c>
      <c r="C115" s="858"/>
      <c r="D115" s="840"/>
      <c r="E115" s="860"/>
      <c r="H115" s="857"/>
      <c r="I115" s="857" t="str">
        <f>I$57</f>
        <v>S2</v>
      </c>
      <c r="J115" s="858"/>
      <c r="K115" s="840"/>
      <c r="L115" s="860"/>
    </row>
    <row r="116" spans="1:12" ht="56">
      <c r="A116" s="857"/>
      <c r="B116" s="857" t="str">
        <f>B$59</f>
        <v>S4</v>
      </c>
      <c r="C116" s="858" t="s">
        <v>4581</v>
      </c>
      <c r="D116" s="861" t="s">
        <v>3761</v>
      </c>
      <c r="E116" s="860"/>
      <c r="H116" s="857"/>
      <c r="I116" s="857" t="str">
        <f>I$58</f>
        <v>S3</v>
      </c>
      <c r="J116" s="858"/>
      <c r="K116" s="840"/>
      <c r="L116" s="860"/>
    </row>
    <row r="117" spans="1:12" ht="42">
      <c r="A117" s="849">
        <v>1.6</v>
      </c>
      <c r="B117" s="849"/>
      <c r="C117" s="848" t="s">
        <v>3785</v>
      </c>
      <c r="D117" s="862"/>
      <c r="E117" s="863"/>
      <c r="H117" s="857"/>
      <c r="I117" s="857" t="str">
        <f>I$59</f>
        <v>S4</v>
      </c>
      <c r="J117" s="858"/>
      <c r="K117" s="840"/>
      <c r="L117" s="860"/>
    </row>
    <row r="118" spans="1:12" ht="28">
      <c r="A118" s="857"/>
      <c r="B118" s="857"/>
      <c r="C118" s="859" t="s">
        <v>3786</v>
      </c>
      <c r="D118" s="840"/>
      <c r="E118" s="860"/>
    </row>
    <row r="119" spans="1:12" ht="17.25" customHeight="1">
      <c r="A119" s="857"/>
      <c r="B119" s="857" t="s">
        <v>3302</v>
      </c>
      <c r="C119" s="858"/>
      <c r="D119" s="840"/>
      <c r="E119" s="860"/>
      <c r="H119" s="857"/>
      <c r="I119" s="857"/>
      <c r="J119" s="859" t="s">
        <v>3787</v>
      </c>
      <c r="K119" s="840"/>
      <c r="L119" s="860"/>
    </row>
    <row r="120" spans="1:12">
      <c r="A120" s="857"/>
      <c r="B120" s="857" t="str">
        <f>B$55</f>
        <v>MA</v>
      </c>
      <c r="C120" s="858"/>
      <c r="D120" s="840"/>
      <c r="E120" s="860"/>
      <c r="H120" s="857"/>
      <c r="I120" s="857" t="s">
        <v>3302</v>
      </c>
      <c r="J120" s="858"/>
      <c r="K120" s="840"/>
      <c r="L120" s="860"/>
    </row>
    <row r="121" spans="1:12">
      <c r="A121" s="857"/>
      <c r="B121" s="857" t="str">
        <f>B$56</f>
        <v>S1</v>
      </c>
      <c r="C121" s="858"/>
      <c r="D121" s="840"/>
      <c r="E121" s="860"/>
      <c r="H121" s="857"/>
      <c r="I121" s="857" t="str">
        <f>I$55</f>
        <v>MA</v>
      </c>
      <c r="J121" s="858"/>
      <c r="K121" s="840"/>
      <c r="L121" s="860"/>
    </row>
    <row r="122" spans="1:12">
      <c r="A122" s="857"/>
      <c r="B122" s="857" t="str">
        <f>B$57</f>
        <v>S2</v>
      </c>
      <c r="C122" s="858"/>
      <c r="D122" s="840"/>
      <c r="E122" s="860"/>
      <c r="H122" s="857"/>
      <c r="I122" s="857" t="str">
        <f>I$56</f>
        <v>S1</v>
      </c>
      <c r="J122" s="858"/>
      <c r="K122" s="840"/>
      <c r="L122" s="860"/>
    </row>
    <row r="123" spans="1:12" ht="28">
      <c r="A123" s="857"/>
      <c r="B123" s="857" t="str">
        <f>B$58</f>
        <v>S3</v>
      </c>
      <c r="C123" s="858" t="s">
        <v>3788</v>
      </c>
      <c r="D123" s="861" t="s">
        <v>3761</v>
      </c>
      <c r="E123" s="860"/>
      <c r="H123" s="857"/>
      <c r="I123" s="857" t="str">
        <f>I$57</f>
        <v>S2</v>
      </c>
      <c r="J123" s="858"/>
      <c r="K123" s="840"/>
      <c r="L123" s="860"/>
    </row>
    <row r="124" spans="1:12" ht="42">
      <c r="A124" s="857"/>
      <c r="B124" s="857" t="str">
        <f>B$59</f>
        <v>S4</v>
      </c>
      <c r="C124" s="858" t="s">
        <v>4587</v>
      </c>
      <c r="D124" s="861" t="s">
        <v>3761</v>
      </c>
      <c r="E124" s="860"/>
      <c r="H124" s="857"/>
      <c r="I124" s="857" t="str">
        <f>I$58</f>
        <v>S3</v>
      </c>
      <c r="J124" s="858"/>
      <c r="K124" s="840"/>
      <c r="L124" s="860"/>
    </row>
    <row r="125" spans="1:12">
      <c r="A125" s="866"/>
      <c r="B125" s="866"/>
      <c r="C125" s="867"/>
      <c r="D125" s="868"/>
      <c r="H125" s="857"/>
      <c r="I125" s="857" t="str">
        <f>I$59</f>
        <v>S4</v>
      </c>
      <c r="J125" s="858"/>
      <c r="K125" s="840"/>
      <c r="L125" s="860"/>
    </row>
    <row r="126" spans="1:12" ht="42">
      <c r="A126" s="857"/>
      <c r="B126" s="857"/>
      <c r="C126" s="859" t="s">
        <v>3789</v>
      </c>
      <c r="D126" s="840"/>
      <c r="E126" s="860"/>
    </row>
    <row r="127" spans="1:12" ht="42">
      <c r="A127" s="857"/>
      <c r="B127" s="857" t="s">
        <v>3302</v>
      </c>
      <c r="C127" s="858"/>
      <c r="D127" s="840"/>
      <c r="E127" s="860"/>
      <c r="H127" s="849">
        <v>1.4</v>
      </c>
      <c r="I127" s="849"/>
      <c r="J127" s="848" t="s">
        <v>3777</v>
      </c>
      <c r="K127" s="862"/>
      <c r="L127" s="864"/>
    </row>
    <row r="128" spans="1:12">
      <c r="A128" s="857"/>
      <c r="B128" s="857" t="str">
        <f>B$55</f>
        <v>MA</v>
      </c>
      <c r="C128" s="858"/>
      <c r="D128" s="840"/>
      <c r="E128" s="860"/>
      <c r="H128" s="857"/>
      <c r="I128" s="857"/>
      <c r="J128" s="859" t="s">
        <v>3790</v>
      </c>
      <c r="K128" s="840"/>
      <c r="L128" s="860"/>
    </row>
    <row r="129" spans="1:12">
      <c r="A129" s="857"/>
      <c r="B129" s="857" t="str">
        <f>B$56</f>
        <v>S1</v>
      </c>
      <c r="C129" s="858"/>
      <c r="D129" s="840"/>
      <c r="E129" s="860"/>
      <c r="H129" s="857"/>
      <c r="I129" s="857" t="s">
        <v>3302</v>
      </c>
      <c r="J129" s="858"/>
      <c r="K129" s="840"/>
      <c r="L129" s="860"/>
    </row>
    <row r="130" spans="1:12">
      <c r="A130" s="857"/>
      <c r="B130" s="857" t="str">
        <f>B$57</f>
        <v>S2</v>
      </c>
      <c r="C130" s="858"/>
      <c r="D130" s="840"/>
      <c r="E130" s="860"/>
      <c r="H130" s="857"/>
      <c r="I130" s="857" t="str">
        <f>I$55</f>
        <v>MA</v>
      </c>
      <c r="J130" s="858"/>
      <c r="K130" s="840"/>
      <c r="L130" s="860"/>
    </row>
    <row r="131" spans="1:12" ht="42">
      <c r="A131" s="857"/>
      <c r="B131" s="857" t="str">
        <f>B$58</f>
        <v>S3</v>
      </c>
      <c r="C131" s="749" t="s">
        <v>3791</v>
      </c>
      <c r="D131" s="861" t="s">
        <v>3761</v>
      </c>
      <c r="E131" s="860"/>
      <c r="H131" s="857"/>
      <c r="I131" s="857" t="str">
        <f>I$56</f>
        <v>S1</v>
      </c>
      <c r="J131" s="858"/>
      <c r="K131" s="840"/>
      <c r="L131" s="860"/>
    </row>
    <row r="132" spans="1:12" ht="56">
      <c r="A132" s="857"/>
      <c r="B132" s="857" t="str">
        <f>B$59</f>
        <v>S4</v>
      </c>
      <c r="C132" s="858" t="s">
        <v>4588</v>
      </c>
      <c r="D132" s="861" t="s">
        <v>3761</v>
      </c>
      <c r="E132" s="860"/>
      <c r="H132" s="857"/>
      <c r="I132" s="857" t="str">
        <f>I$57</f>
        <v>S2</v>
      </c>
      <c r="J132" s="858"/>
      <c r="K132" s="840"/>
      <c r="L132" s="860"/>
    </row>
    <row r="133" spans="1:12">
      <c r="A133" s="857"/>
      <c r="B133" s="857"/>
      <c r="C133" s="858"/>
      <c r="D133" s="840"/>
      <c r="E133" s="860"/>
      <c r="H133" s="857"/>
      <c r="I133" s="857" t="str">
        <f>I$58</f>
        <v>S3</v>
      </c>
      <c r="J133" s="858"/>
      <c r="K133" s="840"/>
      <c r="L133" s="860"/>
    </row>
    <row r="134" spans="1:12">
      <c r="A134" s="857"/>
      <c r="B134" s="857"/>
      <c r="C134" s="858"/>
      <c r="D134" s="840"/>
      <c r="E134" s="860"/>
      <c r="H134" s="857"/>
      <c r="I134" s="857" t="str">
        <f>I$59</f>
        <v>S4</v>
      </c>
      <c r="J134" s="858"/>
      <c r="K134" s="840"/>
      <c r="L134" s="860"/>
    </row>
    <row r="135" spans="1:12" ht="28">
      <c r="A135" s="857"/>
      <c r="B135" s="857"/>
      <c r="C135" s="859" t="s">
        <v>3792</v>
      </c>
      <c r="D135" s="840"/>
      <c r="E135" s="860"/>
    </row>
    <row r="136" spans="1:12">
      <c r="A136" s="857"/>
      <c r="B136" s="857" t="s">
        <v>3302</v>
      </c>
      <c r="C136" s="858"/>
      <c r="D136" s="840"/>
      <c r="E136" s="860"/>
      <c r="H136" s="857"/>
      <c r="I136" s="857"/>
      <c r="J136" s="859" t="s">
        <v>145</v>
      </c>
      <c r="K136" s="840"/>
      <c r="L136" s="860"/>
    </row>
    <row r="137" spans="1:12">
      <c r="A137" s="857"/>
      <c r="B137" s="857" t="str">
        <f>B$55</f>
        <v>MA</v>
      </c>
      <c r="C137" s="858"/>
      <c r="D137" s="840"/>
      <c r="E137" s="860"/>
      <c r="H137" s="857"/>
      <c r="I137" s="857" t="s">
        <v>3302</v>
      </c>
      <c r="J137" s="858"/>
      <c r="K137" s="840"/>
      <c r="L137" s="860"/>
    </row>
    <row r="138" spans="1:12">
      <c r="A138" s="857"/>
      <c r="B138" s="857" t="str">
        <f>B$56</f>
        <v>S1</v>
      </c>
      <c r="C138" s="858"/>
      <c r="D138" s="840"/>
      <c r="E138" s="860"/>
      <c r="H138" s="857"/>
      <c r="I138" s="857" t="str">
        <f>I$55</f>
        <v>MA</v>
      </c>
      <c r="J138" s="858"/>
      <c r="K138" s="840"/>
      <c r="L138" s="860"/>
    </row>
    <row r="139" spans="1:12">
      <c r="A139" s="857"/>
      <c r="B139" s="857" t="str">
        <f>B$57</f>
        <v>S2</v>
      </c>
      <c r="C139" s="858"/>
      <c r="D139" s="840"/>
      <c r="E139" s="860"/>
      <c r="H139" s="857"/>
      <c r="I139" s="857" t="str">
        <f>I$56</f>
        <v>S1</v>
      </c>
      <c r="J139" s="858"/>
      <c r="K139" s="840"/>
      <c r="L139" s="860"/>
    </row>
    <row r="140" spans="1:12" ht="28">
      <c r="A140" s="857"/>
      <c r="B140" s="857" t="str">
        <f>B$58</f>
        <v>S3</v>
      </c>
      <c r="C140" s="858" t="s">
        <v>3793</v>
      </c>
      <c r="D140" s="861" t="s">
        <v>3761</v>
      </c>
      <c r="E140" s="860"/>
      <c r="H140" s="857"/>
      <c r="I140" s="857" t="str">
        <f>I$57</f>
        <v>S2</v>
      </c>
      <c r="J140" s="858"/>
      <c r="K140" s="840"/>
      <c r="L140" s="860"/>
    </row>
    <row r="141" spans="1:12" ht="17">
      <c r="A141" s="857"/>
      <c r="B141" s="857" t="str">
        <f>B$59</f>
        <v>S4</v>
      </c>
      <c r="C141" s="858" t="s">
        <v>4589</v>
      </c>
      <c r="D141" s="861" t="s">
        <v>3761</v>
      </c>
      <c r="E141" s="860"/>
      <c r="H141" s="857"/>
      <c r="I141" s="857" t="str">
        <f>I$58</f>
        <v>S3</v>
      </c>
      <c r="J141" s="858"/>
      <c r="K141" s="840"/>
      <c r="L141" s="860"/>
    </row>
    <row r="142" spans="1:12">
      <c r="A142" s="857"/>
      <c r="B142" s="857"/>
      <c r="C142" s="858"/>
      <c r="D142" s="840"/>
      <c r="E142" s="860"/>
      <c r="H142" s="857"/>
      <c r="I142" s="857" t="str">
        <f>I$59</f>
        <v>S4</v>
      </c>
      <c r="J142" s="858"/>
      <c r="K142" s="840"/>
      <c r="L142" s="860"/>
    </row>
    <row r="143" spans="1:12" ht="56">
      <c r="A143" s="857"/>
      <c r="B143" s="857"/>
      <c r="C143" s="859" t="s">
        <v>3794</v>
      </c>
      <c r="D143" s="840"/>
      <c r="E143" s="860"/>
    </row>
    <row r="144" spans="1:12" ht="17.25" customHeight="1">
      <c r="A144" s="857"/>
      <c r="B144" s="857" t="s">
        <v>3302</v>
      </c>
      <c r="C144" s="858"/>
      <c r="D144" s="840"/>
      <c r="E144" s="860"/>
      <c r="H144" s="849">
        <v>1.5</v>
      </c>
      <c r="I144" s="849"/>
      <c r="J144" s="848" t="s">
        <v>3783</v>
      </c>
      <c r="K144" s="862"/>
      <c r="L144" s="863"/>
    </row>
    <row r="145" spans="1:12">
      <c r="A145" s="857"/>
      <c r="B145" s="857" t="str">
        <f>B$55</f>
        <v>MA</v>
      </c>
      <c r="C145" s="858"/>
      <c r="D145" s="840"/>
      <c r="E145" s="860"/>
      <c r="H145" s="857"/>
      <c r="I145" s="857"/>
      <c r="J145" s="859" t="s">
        <v>3795</v>
      </c>
      <c r="K145" s="840"/>
      <c r="L145" s="860"/>
    </row>
    <row r="146" spans="1:12">
      <c r="A146" s="857"/>
      <c r="B146" s="857" t="str">
        <f>B$56</f>
        <v>S1</v>
      </c>
      <c r="C146" s="858"/>
      <c r="D146" s="840"/>
      <c r="E146" s="860"/>
      <c r="H146" s="857"/>
      <c r="I146" s="857" t="s">
        <v>3302</v>
      </c>
      <c r="J146" s="858"/>
      <c r="K146" s="840"/>
      <c r="L146" s="860"/>
    </row>
    <row r="147" spans="1:12">
      <c r="A147" s="857"/>
      <c r="B147" s="857" t="str">
        <f>B$57</f>
        <v>S2</v>
      </c>
      <c r="C147" s="858"/>
      <c r="D147" s="840"/>
      <c r="E147" s="860"/>
      <c r="H147" s="857"/>
      <c r="I147" s="857" t="str">
        <f>I$55</f>
        <v>MA</v>
      </c>
      <c r="J147" s="858"/>
      <c r="K147" s="840"/>
      <c r="L147" s="860"/>
    </row>
    <row r="148" spans="1:12" ht="56">
      <c r="A148" s="857"/>
      <c r="B148" s="857" t="str">
        <f>B$58</f>
        <v>S3</v>
      </c>
      <c r="C148" s="858" t="s">
        <v>3796</v>
      </c>
      <c r="D148" s="861" t="s">
        <v>3761</v>
      </c>
      <c r="E148" s="860"/>
      <c r="H148" s="857"/>
      <c r="I148" s="857" t="str">
        <f>I$56</f>
        <v>S1</v>
      </c>
      <c r="J148" s="858"/>
      <c r="K148" s="840"/>
      <c r="L148" s="860"/>
    </row>
    <row r="149" spans="1:12" ht="17">
      <c r="A149" s="857"/>
      <c r="B149" s="857" t="str">
        <f>B$59</f>
        <v>S4</v>
      </c>
      <c r="C149" s="858" t="s">
        <v>4589</v>
      </c>
      <c r="D149" s="861" t="s">
        <v>3761</v>
      </c>
      <c r="E149" s="860"/>
      <c r="H149" s="857"/>
      <c r="I149" s="857" t="str">
        <f>I$57</f>
        <v>S2</v>
      </c>
      <c r="J149" s="858"/>
      <c r="K149" s="840"/>
      <c r="L149" s="860"/>
    </row>
    <row r="150" spans="1:12">
      <c r="A150" s="857"/>
      <c r="B150" s="857"/>
      <c r="C150" s="858"/>
      <c r="D150" s="840"/>
      <c r="E150" s="860"/>
      <c r="H150" s="857"/>
      <c r="I150" s="857" t="str">
        <f>I$58</f>
        <v>S3</v>
      </c>
      <c r="J150" s="858"/>
      <c r="K150" s="840"/>
      <c r="L150" s="860"/>
    </row>
    <row r="151" spans="1:12" ht="28">
      <c r="A151" s="857"/>
      <c r="B151" s="857"/>
      <c r="C151" s="859" t="s">
        <v>3797</v>
      </c>
      <c r="D151" s="840"/>
      <c r="E151" s="860"/>
      <c r="H151" s="857"/>
      <c r="I151" s="857" t="str">
        <f>I$59</f>
        <v>S4</v>
      </c>
      <c r="J151" s="858"/>
      <c r="K151" s="840"/>
      <c r="L151" s="860"/>
    </row>
    <row r="152" spans="1:12">
      <c r="A152" s="857"/>
      <c r="B152" s="857" t="s">
        <v>3302</v>
      </c>
      <c r="C152" s="858"/>
      <c r="D152" s="840"/>
      <c r="E152" s="860"/>
    </row>
    <row r="153" spans="1:12">
      <c r="A153" s="857"/>
      <c r="B153" s="857" t="str">
        <f>B$55</f>
        <v>MA</v>
      </c>
      <c r="C153" s="858"/>
      <c r="D153" s="840"/>
      <c r="E153" s="860"/>
      <c r="H153" s="857"/>
      <c r="I153" s="857"/>
      <c r="J153" s="859" t="s">
        <v>3798</v>
      </c>
      <c r="K153" s="840"/>
      <c r="L153" s="860"/>
    </row>
    <row r="154" spans="1:12">
      <c r="A154" s="857"/>
      <c r="B154" s="857" t="str">
        <f>B$56</f>
        <v>S1</v>
      </c>
      <c r="C154" s="858"/>
      <c r="D154" s="840"/>
      <c r="E154" s="860"/>
      <c r="H154" s="857"/>
      <c r="I154" s="857" t="s">
        <v>3302</v>
      </c>
      <c r="J154" s="858"/>
      <c r="K154" s="840"/>
      <c r="L154" s="860"/>
    </row>
    <row r="155" spans="1:12">
      <c r="A155" s="857"/>
      <c r="B155" s="857" t="str">
        <f>B$57</f>
        <v>S2</v>
      </c>
      <c r="C155" s="858"/>
      <c r="D155" s="840"/>
      <c r="E155" s="860"/>
      <c r="H155" s="857"/>
      <c r="I155" s="857" t="str">
        <f>I$55</f>
        <v>MA</v>
      </c>
      <c r="J155" s="858"/>
      <c r="K155" s="840"/>
      <c r="L155" s="860"/>
    </row>
    <row r="156" spans="1:12" ht="56">
      <c r="A156" s="857"/>
      <c r="B156" s="857" t="str">
        <f>B$58</f>
        <v>S3</v>
      </c>
      <c r="C156" s="858" t="s">
        <v>3799</v>
      </c>
      <c r="D156" s="861" t="s">
        <v>3761</v>
      </c>
      <c r="E156" s="860"/>
      <c r="H156" s="857"/>
      <c r="I156" s="857" t="str">
        <f>I$56</f>
        <v>S1</v>
      </c>
      <c r="J156" s="858"/>
      <c r="K156" s="840"/>
      <c r="L156" s="860"/>
    </row>
    <row r="157" spans="1:12" ht="17">
      <c r="A157" s="857"/>
      <c r="B157" s="857" t="str">
        <f>B$59</f>
        <v>S4</v>
      </c>
      <c r="C157" s="858" t="s">
        <v>4589</v>
      </c>
      <c r="D157" s="861" t="s">
        <v>3761</v>
      </c>
      <c r="E157" s="860"/>
      <c r="H157" s="857"/>
      <c r="I157" s="857" t="str">
        <f>I$57</f>
        <v>S2</v>
      </c>
      <c r="J157" s="858"/>
      <c r="K157" s="840"/>
      <c r="L157" s="860"/>
    </row>
    <row r="158" spans="1:12">
      <c r="H158" s="857"/>
      <c r="I158" s="857" t="str">
        <f>I$58</f>
        <v>S3</v>
      </c>
      <c r="J158" s="858"/>
      <c r="K158" s="840"/>
      <c r="L158" s="860"/>
    </row>
    <row r="159" spans="1:12" ht="70">
      <c r="A159" s="849">
        <v>1.7</v>
      </c>
      <c r="B159" s="849"/>
      <c r="C159" s="848" t="s">
        <v>3800</v>
      </c>
      <c r="D159" s="862"/>
      <c r="E159" s="863"/>
      <c r="H159" s="857"/>
      <c r="I159" s="857" t="str">
        <f>I$59</f>
        <v>S4</v>
      </c>
      <c r="J159" s="858"/>
      <c r="K159" s="840"/>
      <c r="L159" s="860"/>
    </row>
    <row r="160" spans="1:12" ht="56">
      <c r="A160" s="857"/>
      <c r="B160" s="857"/>
      <c r="C160" s="859" t="s">
        <v>3801</v>
      </c>
      <c r="D160" s="840"/>
      <c r="E160" s="860"/>
    </row>
    <row r="161" spans="1:12">
      <c r="A161" s="857"/>
      <c r="B161" s="857" t="s">
        <v>3302</v>
      </c>
      <c r="C161" s="858"/>
      <c r="D161" s="840"/>
      <c r="E161" s="860"/>
      <c r="H161" s="857"/>
      <c r="I161" s="857"/>
      <c r="J161" s="859" t="s">
        <v>3802</v>
      </c>
      <c r="K161" s="840"/>
      <c r="L161" s="860"/>
    </row>
    <row r="162" spans="1:12">
      <c r="A162" s="857"/>
      <c r="B162" s="857" t="str">
        <f>B$55</f>
        <v>MA</v>
      </c>
      <c r="C162" s="858"/>
      <c r="D162" s="840"/>
      <c r="E162" s="860"/>
      <c r="H162" s="857"/>
      <c r="I162" s="857" t="s">
        <v>3302</v>
      </c>
      <c r="J162" s="858"/>
      <c r="K162" s="840"/>
      <c r="L162" s="860"/>
    </row>
    <row r="163" spans="1:12">
      <c r="A163" s="857"/>
      <c r="B163" s="857" t="str">
        <f>B$56</f>
        <v>S1</v>
      </c>
      <c r="C163" s="858"/>
      <c r="D163" s="840"/>
      <c r="E163" s="860"/>
      <c r="H163" s="857"/>
      <c r="I163" s="857" t="str">
        <f>I$55</f>
        <v>MA</v>
      </c>
      <c r="J163" s="858"/>
      <c r="K163" s="840"/>
      <c r="L163" s="860"/>
    </row>
    <row r="164" spans="1:12">
      <c r="A164" s="857"/>
      <c r="B164" s="857" t="str">
        <f>B$57</f>
        <v>S2</v>
      </c>
      <c r="C164" s="858"/>
      <c r="D164" s="840"/>
      <c r="E164" s="860"/>
      <c r="H164" s="857"/>
      <c r="I164" s="857" t="str">
        <f>I$56</f>
        <v>S1</v>
      </c>
      <c r="J164" s="858"/>
      <c r="K164" s="840"/>
      <c r="L164" s="860"/>
    </row>
    <row r="165" spans="1:12">
      <c r="A165" s="857"/>
      <c r="B165" s="857" t="str">
        <f>B$58</f>
        <v>S3</v>
      </c>
      <c r="C165" s="858"/>
      <c r="D165" s="840"/>
      <c r="E165" s="860"/>
      <c r="H165" s="857"/>
      <c r="I165" s="857" t="str">
        <f>I$57</f>
        <v>S2</v>
      </c>
      <c r="J165" s="858"/>
      <c r="K165" s="840"/>
      <c r="L165" s="860"/>
    </row>
    <row r="166" spans="1:12" ht="17">
      <c r="A166" s="857"/>
      <c r="B166" s="857" t="str">
        <f>B$59</f>
        <v>S4</v>
      </c>
      <c r="C166" s="994" t="s">
        <v>4524</v>
      </c>
      <c r="D166" s="1000" t="s">
        <v>4582</v>
      </c>
      <c r="E166" s="1001" t="s">
        <v>4525</v>
      </c>
      <c r="H166" s="857"/>
      <c r="I166" s="857" t="str">
        <f>I$58</f>
        <v>S3</v>
      </c>
      <c r="J166" s="858"/>
      <c r="K166" s="840"/>
      <c r="L166" s="860"/>
    </row>
    <row r="167" spans="1:12">
      <c r="A167" s="866"/>
      <c r="B167" s="866"/>
      <c r="C167" s="867"/>
      <c r="D167" s="868"/>
      <c r="H167" s="857"/>
      <c r="I167" s="857" t="str">
        <f>I$59</f>
        <v>S4</v>
      </c>
      <c r="J167" s="858"/>
      <c r="K167" s="840"/>
      <c r="L167" s="860"/>
    </row>
    <row r="168" spans="1:12">
      <c r="A168" s="857"/>
      <c r="B168" s="857"/>
      <c r="C168" s="859" t="s">
        <v>3803</v>
      </c>
      <c r="D168" s="840"/>
      <c r="E168" s="860"/>
    </row>
    <row r="169" spans="1:12" ht="14" customHeight="1">
      <c r="A169" s="857"/>
      <c r="B169" s="857" t="s">
        <v>3302</v>
      </c>
      <c r="C169" s="869"/>
      <c r="D169" s="840"/>
      <c r="E169" s="860"/>
      <c r="H169" s="849">
        <v>1.6</v>
      </c>
      <c r="I169" s="849"/>
      <c r="J169" s="848" t="s">
        <v>3785</v>
      </c>
      <c r="K169" s="862"/>
      <c r="L169" s="863"/>
    </row>
    <row r="170" spans="1:12" ht="18" customHeight="1">
      <c r="A170" s="857"/>
      <c r="B170" s="857" t="str">
        <f>B$55</f>
        <v>MA</v>
      </c>
      <c r="C170" s="869"/>
      <c r="D170" s="840"/>
      <c r="E170" s="860"/>
      <c r="H170" s="857"/>
      <c r="I170" s="857"/>
      <c r="J170" s="859" t="s">
        <v>3804</v>
      </c>
      <c r="K170" s="840"/>
      <c r="L170" s="860"/>
    </row>
    <row r="171" spans="1:12">
      <c r="A171" s="857"/>
      <c r="B171" s="857" t="str">
        <f>B$56</f>
        <v>S1</v>
      </c>
      <c r="C171" s="869"/>
      <c r="D171" s="840"/>
      <c r="E171" s="860"/>
      <c r="H171" s="857"/>
      <c r="I171" s="857" t="s">
        <v>3302</v>
      </c>
      <c r="J171" s="858"/>
      <c r="K171" s="840"/>
      <c r="L171" s="860"/>
    </row>
    <row r="172" spans="1:12">
      <c r="A172" s="857"/>
      <c r="B172" s="857" t="str">
        <f>B$57</f>
        <v>S2</v>
      </c>
      <c r="C172" s="869"/>
      <c r="D172" s="840"/>
      <c r="E172" s="860"/>
      <c r="H172" s="857"/>
      <c r="I172" s="857" t="str">
        <f>I$55</f>
        <v>MA</v>
      </c>
      <c r="J172" s="858"/>
      <c r="K172" s="840"/>
      <c r="L172" s="860"/>
    </row>
    <row r="173" spans="1:12">
      <c r="A173" s="857"/>
      <c r="B173" s="857" t="str">
        <f>B$58</f>
        <v>S3</v>
      </c>
      <c r="C173" s="869"/>
      <c r="D173" s="840"/>
      <c r="E173" s="860"/>
      <c r="H173" s="857"/>
      <c r="I173" s="857" t="str">
        <f>I$56</f>
        <v>S1</v>
      </c>
      <c r="J173" s="858"/>
      <c r="K173" s="840"/>
      <c r="L173" s="860"/>
    </row>
    <row r="174" spans="1:12" ht="17">
      <c r="A174" s="857"/>
      <c r="B174" s="857" t="str">
        <f>B$59</f>
        <v>S4</v>
      </c>
      <c r="C174" s="858" t="s">
        <v>4518</v>
      </c>
      <c r="D174" s="861" t="s">
        <v>3761</v>
      </c>
      <c r="E174" s="860"/>
      <c r="H174" s="857"/>
      <c r="I174" s="857" t="str">
        <f>I$57</f>
        <v>S2</v>
      </c>
      <c r="J174" s="858"/>
      <c r="K174" s="840"/>
      <c r="L174" s="860"/>
    </row>
    <row r="175" spans="1:12">
      <c r="A175" s="857"/>
      <c r="B175" s="857"/>
      <c r="C175" s="869"/>
      <c r="D175" s="840"/>
      <c r="E175" s="860"/>
      <c r="H175" s="857"/>
      <c r="I175" s="857" t="str">
        <f>I$58</f>
        <v>S3</v>
      </c>
      <c r="J175" s="858"/>
      <c r="K175" s="840"/>
      <c r="L175" s="860"/>
    </row>
    <row r="176" spans="1:12">
      <c r="A176" s="857"/>
      <c r="B176" s="857"/>
      <c r="C176" s="859" t="s">
        <v>3805</v>
      </c>
      <c r="D176" s="840"/>
      <c r="E176" s="860"/>
      <c r="H176" s="857"/>
      <c r="I176" s="857" t="str">
        <f>I$59</f>
        <v>S4</v>
      </c>
      <c r="J176" s="858"/>
      <c r="K176" s="840"/>
      <c r="L176" s="860"/>
    </row>
    <row r="177" spans="1:12">
      <c r="A177" s="857"/>
      <c r="B177" s="857" t="s">
        <v>3302</v>
      </c>
      <c r="C177" s="858"/>
      <c r="D177" s="840"/>
      <c r="E177" s="860"/>
      <c r="H177" s="866"/>
      <c r="I177" s="866"/>
      <c r="J177" s="867"/>
      <c r="K177" s="868"/>
    </row>
    <row r="178" spans="1:12">
      <c r="A178" s="857"/>
      <c r="B178" s="857" t="str">
        <f>B$55</f>
        <v>MA</v>
      </c>
      <c r="C178" s="858"/>
      <c r="D178" s="840"/>
      <c r="E178" s="860"/>
      <c r="H178" s="857"/>
      <c r="I178" s="857"/>
      <c r="J178" s="859" t="s">
        <v>3806</v>
      </c>
      <c r="K178" s="840"/>
      <c r="L178" s="860"/>
    </row>
    <row r="179" spans="1:12">
      <c r="A179" s="857"/>
      <c r="B179" s="857" t="str">
        <f>B$56</f>
        <v>S1</v>
      </c>
      <c r="C179" s="858"/>
      <c r="D179" s="840"/>
      <c r="E179" s="860"/>
      <c r="H179" s="857"/>
      <c r="I179" s="857" t="s">
        <v>3302</v>
      </c>
      <c r="J179" s="858"/>
      <c r="K179" s="840"/>
      <c r="L179" s="860"/>
    </row>
    <row r="180" spans="1:12">
      <c r="A180" s="857"/>
      <c r="B180" s="857" t="str">
        <f>B$57</f>
        <v>S2</v>
      </c>
      <c r="C180" s="858"/>
      <c r="D180" s="840"/>
      <c r="E180" s="860"/>
      <c r="H180" s="857"/>
      <c r="I180" s="857" t="str">
        <f>I$55</f>
        <v>MA</v>
      </c>
      <c r="J180" s="858"/>
      <c r="K180" s="840"/>
      <c r="L180" s="860"/>
    </row>
    <row r="181" spans="1:12">
      <c r="A181" s="857"/>
      <c r="B181" s="857" t="str">
        <f>B$58</f>
        <v>S3</v>
      </c>
      <c r="C181" s="858"/>
      <c r="D181" s="840"/>
      <c r="E181" s="860"/>
      <c r="H181" s="857"/>
      <c r="I181" s="857" t="str">
        <f>I$56</f>
        <v>S1</v>
      </c>
      <c r="J181" s="858"/>
      <c r="K181" s="840"/>
      <c r="L181" s="860"/>
    </row>
    <row r="182" spans="1:12" ht="17">
      <c r="A182" s="857"/>
      <c r="B182" s="857" t="str">
        <f>B$59</f>
        <v>S4</v>
      </c>
      <c r="C182" s="858" t="s">
        <v>4518</v>
      </c>
      <c r="D182" s="861" t="s">
        <v>3761</v>
      </c>
      <c r="E182" s="860"/>
      <c r="H182" s="857"/>
      <c r="I182" s="857" t="str">
        <f>I$57</f>
        <v>S2</v>
      </c>
      <c r="J182" s="858"/>
      <c r="K182" s="840"/>
      <c r="L182" s="860"/>
    </row>
    <row r="183" spans="1:12">
      <c r="A183" s="825"/>
      <c r="B183" s="825"/>
      <c r="D183" s="817"/>
      <c r="H183" s="857"/>
      <c r="I183" s="857" t="str">
        <f>I$58</f>
        <v>S3</v>
      </c>
      <c r="J183" s="858"/>
      <c r="K183" s="840"/>
      <c r="L183" s="860"/>
    </row>
    <row r="184" spans="1:12" ht="42">
      <c r="A184" s="849">
        <v>1.8</v>
      </c>
      <c r="B184" s="849"/>
      <c r="C184" s="848" t="s">
        <v>3807</v>
      </c>
      <c r="D184" s="862"/>
      <c r="E184" s="863"/>
      <c r="H184" s="857"/>
      <c r="I184" s="857" t="str">
        <f>I$59</f>
        <v>S4</v>
      </c>
      <c r="J184" s="858"/>
      <c r="K184" s="840"/>
      <c r="L184" s="860"/>
    </row>
    <row r="185" spans="1:12" ht="42">
      <c r="A185" s="857"/>
      <c r="B185" s="857"/>
      <c r="C185" s="859" t="s">
        <v>3808</v>
      </c>
      <c r="D185" s="840"/>
      <c r="E185" s="860"/>
    </row>
    <row r="186" spans="1:12">
      <c r="A186" s="857"/>
      <c r="B186" s="857" t="s">
        <v>3302</v>
      </c>
      <c r="C186" s="858"/>
      <c r="D186" s="840"/>
      <c r="E186" s="860"/>
    </row>
    <row r="187" spans="1:12">
      <c r="A187" s="857"/>
      <c r="B187" s="857" t="str">
        <f>B$55</f>
        <v>MA</v>
      </c>
      <c r="C187" s="858"/>
      <c r="D187" s="840"/>
      <c r="E187" s="860"/>
    </row>
    <row r="188" spans="1:12" ht="21" customHeight="1">
      <c r="A188" s="857"/>
      <c r="B188" s="857" t="str">
        <f>B$56</f>
        <v>S1</v>
      </c>
      <c r="C188" s="858"/>
      <c r="D188" s="840"/>
      <c r="E188" s="860"/>
      <c r="H188" s="849">
        <v>1.7</v>
      </c>
      <c r="I188" s="849"/>
      <c r="J188" s="848" t="s">
        <v>3800</v>
      </c>
      <c r="K188" s="862"/>
      <c r="L188" s="863"/>
    </row>
    <row r="189" spans="1:12" ht="15.75" customHeight="1">
      <c r="A189" s="857"/>
      <c r="B189" s="857" t="str">
        <f>B$57</f>
        <v>S2</v>
      </c>
      <c r="C189" s="858"/>
      <c r="D189" s="840"/>
      <c r="E189" s="860"/>
      <c r="H189" s="857"/>
      <c r="I189" s="857"/>
      <c r="J189" s="859" t="s">
        <v>3809</v>
      </c>
      <c r="K189" s="840"/>
      <c r="L189" s="860"/>
    </row>
    <row r="190" spans="1:12">
      <c r="A190" s="857"/>
      <c r="B190" s="857" t="str">
        <f>B$58</f>
        <v>S3</v>
      </c>
      <c r="C190" s="858"/>
      <c r="D190" s="840"/>
      <c r="E190" s="860"/>
      <c r="H190" s="857"/>
      <c r="I190" s="857" t="s">
        <v>3302</v>
      </c>
      <c r="J190" s="858"/>
      <c r="K190" s="840"/>
      <c r="L190" s="860"/>
    </row>
    <row r="191" spans="1:12" ht="28">
      <c r="A191" s="857"/>
      <c r="B191" s="857" t="str">
        <f>B$59</f>
        <v>S4</v>
      </c>
      <c r="C191" s="858" t="s">
        <v>4535</v>
      </c>
      <c r="D191" s="861" t="s">
        <v>3761</v>
      </c>
      <c r="E191" s="860"/>
      <c r="H191" s="857"/>
      <c r="I191" s="857" t="str">
        <f>I$55</f>
        <v>MA</v>
      </c>
      <c r="J191" s="858"/>
      <c r="K191" s="840"/>
      <c r="L191" s="860"/>
    </row>
    <row r="192" spans="1:12" ht="31">
      <c r="A192" s="849">
        <v>2</v>
      </c>
      <c r="B192" s="849"/>
      <c r="C192" s="848" t="s">
        <v>3810</v>
      </c>
      <c r="D192" s="862"/>
      <c r="E192" s="864"/>
      <c r="H192" s="857"/>
      <c r="I192" s="857" t="str">
        <f>I$56</f>
        <v>S1</v>
      </c>
      <c r="J192" s="858"/>
      <c r="K192" s="840"/>
      <c r="L192" s="860"/>
    </row>
    <row r="193" spans="1:12" ht="42">
      <c r="A193" s="849">
        <v>2.1</v>
      </c>
      <c r="B193" s="849"/>
      <c r="C193" s="848" t="s">
        <v>3811</v>
      </c>
      <c r="D193" s="862"/>
      <c r="E193" s="864"/>
      <c r="H193" s="857"/>
      <c r="I193" s="857" t="str">
        <f>I$57</f>
        <v>S2</v>
      </c>
      <c r="J193" s="858"/>
      <c r="K193" s="840"/>
      <c r="L193" s="860"/>
    </row>
    <row r="194" spans="1:12" ht="42">
      <c r="A194" s="857"/>
      <c r="B194" s="857"/>
      <c r="C194" s="859" t="s">
        <v>3812</v>
      </c>
      <c r="D194" s="840"/>
      <c r="E194" s="860"/>
      <c r="H194" s="857"/>
      <c r="I194" s="857"/>
      <c r="J194" s="858"/>
      <c r="K194" s="840"/>
      <c r="L194" s="860"/>
    </row>
    <row r="195" spans="1:12" ht="70.5" customHeight="1">
      <c r="A195" s="857"/>
      <c r="B195" s="857" t="s">
        <v>3302</v>
      </c>
      <c r="C195" s="858"/>
      <c r="D195" s="840"/>
      <c r="E195" s="860"/>
      <c r="H195" s="857"/>
      <c r="I195" s="857" t="str">
        <f>I$58</f>
        <v>S3</v>
      </c>
      <c r="J195" s="858"/>
      <c r="K195" s="840"/>
      <c r="L195" s="860"/>
    </row>
    <row r="196" spans="1:12">
      <c r="A196" s="857"/>
      <c r="B196" s="857" t="str">
        <f>B$55</f>
        <v>MA</v>
      </c>
      <c r="C196" s="858"/>
      <c r="D196" s="840"/>
      <c r="E196" s="860"/>
      <c r="H196" s="857"/>
      <c r="I196" s="857" t="str">
        <f>I$59</f>
        <v>S4</v>
      </c>
      <c r="J196" s="858"/>
      <c r="K196" s="840"/>
      <c r="L196" s="860"/>
    </row>
    <row r="197" spans="1:12">
      <c r="A197" s="857"/>
      <c r="B197" s="857" t="str">
        <f>B$56</f>
        <v>S1</v>
      </c>
      <c r="C197" s="858"/>
      <c r="D197" s="840"/>
      <c r="E197" s="860"/>
      <c r="H197" s="866"/>
      <c r="I197" s="866"/>
      <c r="J197" s="867"/>
      <c r="K197" s="868"/>
    </row>
    <row r="198" spans="1:12">
      <c r="A198" s="857"/>
      <c r="B198" s="857" t="str">
        <f>B$57</f>
        <v>S2</v>
      </c>
      <c r="C198" s="858"/>
      <c r="D198" s="840"/>
      <c r="E198" s="860"/>
      <c r="H198" s="857"/>
      <c r="I198" s="857"/>
      <c r="J198" s="859" t="s">
        <v>3813</v>
      </c>
      <c r="K198" s="840"/>
      <c r="L198" s="860"/>
    </row>
    <row r="199" spans="1:12" ht="56">
      <c r="A199" s="857"/>
      <c r="B199" s="857" t="str">
        <f>B$58</f>
        <v>S3</v>
      </c>
      <c r="C199" s="858" t="s">
        <v>3814</v>
      </c>
      <c r="D199" s="861" t="s">
        <v>3761</v>
      </c>
      <c r="E199" s="860"/>
      <c r="H199" s="857"/>
      <c r="I199" s="857" t="s">
        <v>3302</v>
      </c>
      <c r="J199" s="858"/>
      <c r="K199" s="840"/>
      <c r="L199" s="860"/>
    </row>
    <row r="200" spans="1:12">
      <c r="A200" s="857"/>
      <c r="B200" s="857" t="str">
        <f>B$59</f>
        <v>S4</v>
      </c>
      <c r="C200" s="858"/>
      <c r="D200" s="840"/>
      <c r="E200" s="860"/>
      <c r="H200" s="857"/>
      <c r="I200" s="857" t="str">
        <f>I$55</f>
        <v>MA</v>
      </c>
      <c r="J200" s="858"/>
      <c r="K200" s="840"/>
      <c r="L200" s="860"/>
    </row>
    <row r="201" spans="1:12">
      <c r="H201" s="857"/>
      <c r="I201" s="857" t="str">
        <f>I$56</f>
        <v>S1</v>
      </c>
      <c r="J201" s="858"/>
      <c r="K201" s="840"/>
      <c r="L201" s="860"/>
    </row>
    <row r="202" spans="1:12" ht="28">
      <c r="A202" s="857"/>
      <c r="B202" s="857"/>
      <c r="C202" s="859" t="s">
        <v>3815</v>
      </c>
      <c r="D202" s="840"/>
      <c r="E202" s="860"/>
      <c r="H202" s="857"/>
      <c r="I202" s="857"/>
      <c r="J202" s="858"/>
      <c r="K202" s="840"/>
      <c r="L202" s="860"/>
    </row>
    <row r="203" spans="1:12">
      <c r="A203" s="857"/>
      <c r="B203" s="857" t="s">
        <v>3302</v>
      </c>
      <c r="C203" s="858"/>
      <c r="D203" s="840"/>
      <c r="E203" s="860"/>
      <c r="H203" s="857"/>
      <c r="I203" s="857" t="str">
        <f>I$57</f>
        <v>S2</v>
      </c>
      <c r="J203" s="858"/>
      <c r="K203" s="840"/>
      <c r="L203" s="860"/>
    </row>
    <row r="204" spans="1:12">
      <c r="A204" s="857"/>
      <c r="B204" s="857" t="str">
        <f>B$55</f>
        <v>MA</v>
      </c>
      <c r="C204" s="858"/>
      <c r="D204" s="840"/>
      <c r="E204" s="860"/>
      <c r="H204" s="857"/>
      <c r="I204" s="857" t="str">
        <f>I$58</f>
        <v>S3</v>
      </c>
      <c r="J204" s="858"/>
      <c r="K204" s="840"/>
      <c r="L204" s="860"/>
    </row>
    <row r="205" spans="1:12">
      <c r="A205" s="857"/>
      <c r="B205" s="857" t="str">
        <f>B$56</f>
        <v>S1</v>
      </c>
      <c r="C205" s="858"/>
      <c r="D205" s="840"/>
      <c r="E205" s="860"/>
      <c r="H205" s="857"/>
      <c r="I205" s="857" t="str">
        <f>I$59</f>
        <v>S4</v>
      </c>
      <c r="J205" s="858"/>
      <c r="K205" s="840"/>
      <c r="L205" s="860"/>
    </row>
    <row r="206" spans="1:12">
      <c r="A206" s="857"/>
      <c r="B206" s="857" t="str">
        <f>B$57</f>
        <v>S2</v>
      </c>
      <c r="C206" s="858"/>
      <c r="D206" s="840"/>
      <c r="E206" s="860"/>
      <c r="H206" s="825"/>
      <c r="I206" s="825"/>
      <c r="K206" s="817"/>
    </row>
    <row r="207" spans="1:12" ht="33.75" customHeight="1">
      <c r="A207" s="857"/>
      <c r="B207" s="857" t="str">
        <f>B$58</f>
        <v>S3</v>
      </c>
      <c r="C207" s="858" t="s">
        <v>3816</v>
      </c>
      <c r="D207" s="861" t="s">
        <v>3761</v>
      </c>
      <c r="E207" s="860"/>
      <c r="H207" s="849">
        <v>1.8</v>
      </c>
      <c r="I207" s="849"/>
      <c r="J207" s="848" t="s">
        <v>3807</v>
      </c>
      <c r="K207" s="862"/>
      <c r="L207" s="863"/>
    </row>
    <row r="208" spans="1:12" ht="36" customHeight="1">
      <c r="A208" s="857"/>
      <c r="B208" s="857" t="str">
        <f>B$59</f>
        <v>S4</v>
      </c>
      <c r="C208" s="858"/>
      <c r="D208" s="840"/>
      <c r="E208" s="860"/>
      <c r="H208" s="857"/>
      <c r="I208" s="857"/>
      <c r="J208" s="859" t="s">
        <v>3817</v>
      </c>
      <c r="K208" s="840"/>
      <c r="L208" s="860"/>
    </row>
    <row r="209" spans="1:12">
      <c r="H209" s="857"/>
      <c r="I209" s="857" t="s">
        <v>3302</v>
      </c>
      <c r="J209" s="858"/>
      <c r="K209" s="840"/>
      <c r="L209" s="860"/>
    </row>
    <row r="210" spans="1:12">
      <c r="A210" s="857"/>
      <c r="B210" s="857"/>
      <c r="C210" s="859" t="s">
        <v>3818</v>
      </c>
      <c r="D210" s="840"/>
      <c r="E210" s="860"/>
      <c r="H210" s="857"/>
      <c r="I210" s="857" t="str">
        <f>I$55</f>
        <v>MA</v>
      </c>
      <c r="J210" s="858"/>
      <c r="K210" s="840"/>
      <c r="L210" s="860"/>
    </row>
    <row r="211" spans="1:12">
      <c r="A211" s="857"/>
      <c r="B211" s="857" t="s">
        <v>3302</v>
      </c>
      <c r="C211" s="858"/>
      <c r="D211" s="840"/>
      <c r="E211" s="860"/>
      <c r="H211" s="857"/>
      <c r="I211" s="857" t="str">
        <f>I$56</f>
        <v>S1</v>
      </c>
      <c r="J211" s="858"/>
      <c r="K211" s="840"/>
      <c r="L211" s="860"/>
    </row>
    <row r="212" spans="1:12">
      <c r="A212" s="857"/>
      <c r="B212" s="857" t="str">
        <f>B$55</f>
        <v>MA</v>
      </c>
      <c r="C212" s="858"/>
      <c r="D212" s="840"/>
      <c r="E212" s="860"/>
      <c r="H212" s="857"/>
      <c r="I212" s="857" t="str">
        <f>I$57</f>
        <v>S2</v>
      </c>
      <c r="J212" s="858"/>
      <c r="K212" s="840"/>
      <c r="L212" s="860"/>
    </row>
    <row r="213" spans="1:12">
      <c r="A213" s="857"/>
      <c r="B213" s="857" t="str">
        <f>B$56</f>
        <v>S1</v>
      </c>
      <c r="C213" s="858"/>
      <c r="D213" s="840"/>
      <c r="E213" s="860"/>
      <c r="H213" s="857"/>
      <c r="I213" s="857" t="str">
        <f>I$58</f>
        <v>S3</v>
      </c>
      <c r="J213" s="858"/>
      <c r="K213" s="840"/>
      <c r="L213" s="860"/>
    </row>
    <row r="214" spans="1:12">
      <c r="A214" s="857"/>
      <c r="B214" s="857" t="str">
        <f>B$57</f>
        <v>S2</v>
      </c>
      <c r="C214" s="858"/>
      <c r="D214" s="840"/>
      <c r="E214" s="860"/>
      <c r="H214" s="857"/>
      <c r="I214" s="857" t="str">
        <f>I$59</f>
        <v>S4</v>
      </c>
      <c r="J214" s="858"/>
      <c r="K214" s="840"/>
      <c r="L214" s="860"/>
    </row>
    <row r="215" spans="1:12" ht="28">
      <c r="A215" s="857"/>
      <c r="B215" s="857" t="str">
        <f>B$58</f>
        <v>S3</v>
      </c>
      <c r="C215" s="858" t="s">
        <v>3819</v>
      </c>
      <c r="D215" s="861" t="s">
        <v>3761</v>
      </c>
      <c r="E215" s="860"/>
      <c r="H215" s="866"/>
      <c r="I215" s="866"/>
      <c r="J215" s="867"/>
      <c r="K215" s="868"/>
    </row>
    <row r="216" spans="1:12">
      <c r="A216" s="857"/>
      <c r="B216" s="857" t="str">
        <f>B$59</f>
        <v>S4</v>
      </c>
      <c r="C216" s="858"/>
      <c r="D216" s="840"/>
      <c r="E216" s="860"/>
      <c r="H216" s="857"/>
      <c r="I216" s="857"/>
      <c r="J216" s="859" t="s">
        <v>3820</v>
      </c>
      <c r="K216" s="840"/>
      <c r="L216" s="860"/>
    </row>
    <row r="217" spans="1:12">
      <c r="H217" s="857"/>
      <c r="I217" s="857" t="s">
        <v>3302</v>
      </c>
      <c r="J217" s="858"/>
      <c r="K217" s="840"/>
      <c r="L217" s="860"/>
    </row>
    <row r="218" spans="1:12" ht="28">
      <c r="A218" s="849">
        <v>2.2000000000000002</v>
      </c>
      <c r="B218" s="849"/>
      <c r="C218" s="848" t="s">
        <v>3821</v>
      </c>
      <c r="D218" s="862"/>
      <c r="E218" s="864"/>
      <c r="H218" s="857"/>
      <c r="I218" s="857" t="str">
        <f>I$55</f>
        <v>MA</v>
      </c>
      <c r="J218" s="858"/>
      <c r="K218" s="840"/>
      <c r="L218" s="860"/>
    </row>
    <row r="219" spans="1:12" ht="42">
      <c r="A219" s="857"/>
      <c r="B219" s="857"/>
      <c r="C219" s="859" t="s">
        <v>3822</v>
      </c>
      <c r="D219" s="840"/>
      <c r="E219" s="860"/>
      <c r="H219" s="857"/>
      <c r="I219" s="857" t="str">
        <f>I$56</f>
        <v>S1</v>
      </c>
      <c r="J219" s="858"/>
      <c r="K219" s="840"/>
      <c r="L219" s="860"/>
    </row>
    <row r="220" spans="1:12">
      <c r="A220" s="857"/>
      <c r="B220" s="857" t="s">
        <v>3302</v>
      </c>
      <c r="C220" s="858"/>
      <c r="D220" s="840"/>
      <c r="E220" s="860"/>
      <c r="H220" s="857"/>
      <c r="I220" s="857" t="str">
        <f>I$57</f>
        <v>S2</v>
      </c>
      <c r="J220" s="858"/>
      <c r="K220" s="840"/>
      <c r="L220" s="860"/>
    </row>
    <row r="221" spans="1:12">
      <c r="A221" s="857"/>
      <c r="B221" s="857" t="str">
        <f>B$55</f>
        <v>MA</v>
      </c>
      <c r="C221" s="858"/>
      <c r="D221" s="840"/>
      <c r="E221" s="860"/>
      <c r="H221" s="857"/>
      <c r="I221" s="857" t="str">
        <f>I$58</f>
        <v>S3</v>
      </c>
      <c r="J221" s="858"/>
      <c r="K221" s="840"/>
      <c r="L221" s="860"/>
    </row>
    <row r="222" spans="1:12">
      <c r="A222" s="857"/>
      <c r="B222" s="857" t="str">
        <f>B$56</f>
        <v>S1</v>
      </c>
      <c r="C222" s="858"/>
      <c r="D222" s="840"/>
      <c r="E222" s="860"/>
      <c r="H222" s="857"/>
      <c r="I222" s="857" t="str">
        <f>I$59</f>
        <v>S4</v>
      </c>
      <c r="J222" s="858"/>
      <c r="K222" s="840"/>
      <c r="L222" s="860"/>
    </row>
    <row r="223" spans="1:12">
      <c r="A223" s="857"/>
      <c r="B223" s="857" t="str">
        <f>B$57</f>
        <v>S2</v>
      </c>
      <c r="C223" s="858"/>
      <c r="D223" s="840"/>
      <c r="E223" s="860"/>
      <c r="H223" s="825"/>
      <c r="I223" s="825"/>
      <c r="K223" s="817"/>
    </row>
    <row r="224" spans="1:12" ht="55.5" customHeight="1">
      <c r="A224" s="857"/>
      <c r="B224" s="857" t="str">
        <f>B$58</f>
        <v>S3</v>
      </c>
      <c r="C224" s="858" t="s">
        <v>3823</v>
      </c>
      <c r="D224" s="861" t="s">
        <v>3761</v>
      </c>
      <c r="E224" s="860"/>
      <c r="H224" s="849">
        <v>2</v>
      </c>
      <c r="I224" s="849"/>
      <c r="J224" s="848" t="s">
        <v>3810</v>
      </c>
      <c r="K224" s="862"/>
      <c r="L224" s="864"/>
    </row>
    <row r="225" spans="1:12" ht="21.75" customHeight="1">
      <c r="A225" s="857"/>
      <c r="B225" s="857" t="str">
        <f>B$59</f>
        <v>S4</v>
      </c>
      <c r="C225" s="858"/>
      <c r="D225" s="840"/>
      <c r="E225" s="860"/>
      <c r="H225" s="849">
        <v>2.1</v>
      </c>
      <c r="I225" s="849"/>
      <c r="J225" s="848" t="s">
        <v>3811</v>
      </c>
      <c r="K225" s="862"/>
      <c r="L225" s="864"/>
    </row>
    <row r="226" spans="1:12" ht="22.5" customHeight="1">
      <c r="H226" s="857"/>
      <c r="I226" s="857"/>
      <c r="J226" s="859" t="s">
        <v>3824</v>
      </c>
      <c r="K226" s="840"/>
      <c r="L226" s="860"/>
    </row>
    <row r="227" spans="1:12" ht="39.75" customHeight="1">
      <c r="A227" s="857"/>
      <c r="B227" s="857"/>
      <c r="C227" s="859" t="s">
        <v>3825</v>
      </c>
      <c r="D227" s="840"/>
      <c r="E227" s="860"/>
      <c r="H227" s="857"/>
      <c r="I227" s="857"/>
      <c r="J227" s="869"/>
      <c r="K227" s="840"/>
      <c r="L227" s="860"/>
    </row>
    <row r="228" spans="1:12">
      <c r="A228" s="857"/>
      <c r="B228" s="857" t="s">
        <v>3302</v>
      </c>
      <c r="C228" s="858"/>
      <c r="D228" s="840"/>
      <c r="E228" s="860"/>
      <c r="H228" s="857"/>
      <c r="I228" s="857" t="s">
        <v>3302</v>
      </c>
      <c r="J228" s="858"/>
      <c r="K228" s="840"/>
      <c r="L228" s="860"/>
    </row>
    <row r="229" spans="1:12">
      <c r="A229" s="857"/>
      <c r="B229" s="857" t="str">
        <f>B$55</f>
        <v>MA</v>
      </c>
      <c r="C229" s="858"/>
      <c r="D229" s="840"/>
      <c r="E229" s="860"/>
      <c r="H229" s="857"/>
      <c r="I229" s="857" t="str">
        <f>I$55</f>
        <v>MA</v>
      </c>
      <c r="J229" s="858"/>
      <c r="K229" s="840"/>
      <c r="L229" s="860"/>
    </row>
    <row r="230" spans="1:12">
      <c r="A230" s="857"/>
      <c r="B230" s="857" t="str">
        <f>B$56</f>
        <v>S1</v>
      </c>
      <c r="C230" s="858"/>
      <c r="D230" s="840"/>
      <c r="E230" s="860"/>
      <c r="H230" s="857"/>
      <c r="I230" s="857" t="str">
        <f>I$56</f>
        <v>S1</v>
      </c>
      <c r="J230" s="858"/>
      <c r="K230" s="840"/>
      <c r="L230" s="860"/>
    </row>
    <row r="231" spans="1:12">
      <c r="A231" s="857"/>
      <c r="B231" s="857" t="str">
        <f>B$57</f>
        <v>S2</v>
      </c>
      <c r="C231" s="858"/>
      <c r="D231" s="840"/>
      <c r="E231" s="860"/>
      <c r="H231" s="857"/>
      <c r="I231" s="857" t="str">
        <f>I$57</f>
        <v>S2</v>
      </c>
      <c r="J231" s="858"/>
      <c r="K231" s="840"/>
      <c r="L231" s="860"/>
    </row>
    <row r="232" spans="1:12" ht="17">
      <c r="A232" s="857"/>
      <c r="B232" s="857" t="str">
        <f>B$58</f>
        <v>S3</v>
      </c>
      <c r="C232" s="858" t="s">
        <v>3826</v>
      </c>
      <c r="D232" s="861" t="s">
        <v>3761</v>
      </c>
      <c r="E232" s="860"/>
      <c r="H232" s="857"/>
      <c r="I232" s="857" t="str">
        <f>I$58</f>
        <v>S3</v>
      </c>
      <c r="J232" s="858"/>
      <c r="K232" s="840"/>
      <c r="L232" s="860"/>
    </row>
    <row r="233" spans="1:12">
      <c r="A233" s="857"/>
      <c r="B233" s="857" t="str">
        <f>B$59</f>
        <v>S4</v>
      </c>
      <c r="C233" s="858"/>
      <c r="D233" s="840"/>
      <c r="E233" s="860"/>
      <c r="H233" s="857"/>
      <c r="I233" s="857" t="str">
        <f>I$59</f>
        <v>S4</v>
      </c>
      <c r="J233" s="858"/>
      <c r="K233" s="840"/>
      <c r="L233" s="860"/>
    </row>
    <row r="235" spans="1:12" ht="26.25" customHeight="1">
      <c r="A235" s="857"/>
      <c r="B235" s="857"/>
      <c r="C235" s="859" t="s">
        <v>3827</v>
      </c>
      <c r="D235" s="840"/>
      <c r="E235" s="860"/>
      <c r="H235" s="857"/>
      <c r="I235" s="857"/>
      <c r="J235" s="859" t="s">
        <v>2679</v>
      </c>
      <c r="K235" s="840"/>
      <c r="L235" s="860"/>
    </row>
    <row r="236" spans="1:12">
      <c r="A236" s="857"/>
      <c r="B236" s="857" t="s">
        <v>3302</v>
      </c>
      <c r="C236" s="858"/>
      <c r="D236" s="840"/>
      <c r="E236" s="860"/>
      <c r="H236" s="857"/>
      <c r="I236" s="857" t="s">
        <v>3302</v>
      </c>
      <c r="J236" s="858"/>
      <c r="K236" s="840"/>
      <c r="L236" s="860"/>
    </row>
    <row r="237" spans="1:12">
      <c r="A237" s="857"/>
      <c r="B237" s="857" t="str">
        <f>B$55</f>
        <v>MA</v>
      </c>
      <c r="C237" s="858"/>
      <c r="D237" s="840"/>
      <c r="E237" s="860"/>
      <c r="H237" s="857"/>
      <c r="I237" s="857" t="str">
        <f>I$55</f>
        <v>MA</v>
      </c>
      <c r="J237" s="858"/>
      <c r="K237" s="840"/>
      <c r="L237" s="860"/>
    </row>
    <row r="238" spans="1:12">
      <c r="A238" s="857"/>
      <c r="B238" s="857" t="str">
        <f>B$56</f>
        <v>S1</v>
      </c>
      <c r="C238" s="858"/>
      <c r="D238" s="840"/>
      <c r="E238" s="860"/>
      <c r="H238" s="857"/>
      <c r="I238" s="857" t="str">
        <f>I$56</f>
        <v>S1</v>
      </c>
      <c r="J238" s="858"/>
      <c r="K238" s="840"/>
      <c r="L238" s="860"/>
    </row>
    <row r="239" spans="1:12">
      <c r="A239" s="857"/>
      <c r="B239" s="857" t="str">
        <f>B$57</f>
        <v>S2</v>
      </c>
      <c r="C239" s="858"/>
      <c r="D239" s="840"/>
      <c r="E239" s="860"/>
      <c r="H239" s="857"/>
      <c r="I239" s="857" t="str">
        <f>I$57</f>
        <v>S2</v>
      </c>
      <c r="J239" s="858"/>
      <c r="K239" s="840"/>
      <c r="L239" s="860"/>
    </row>
    <row r="240" spans="1:12" ht="28">
      <c r="A240" s="857"/>
      <c r="B240" s="857" t="str">
        <f>B$58</f>
        <v>S3</v>
      </c>
      <c r="C240" s="858" t="s">
        <v>3828</v>
      </c>
      <c r="D240" s="861" t="s">
        <v>3761</v>
      </c>
      <c r="E240" s="860"/>
      <c r="H240" s="857"/>
      <c r="I240" s="857" t="str">
        <f>I$58</f>
        <v>S3</v>
      </c>
      <c r="J240" s="858"/>
      <c r="K240" s="840"/>
      <c r="L240" s="860"/>
    </row>
    <row r="241" spans="1:12">
      <c r="A241" s="857"/>
      <c r="B241" s="857" t="str">
        <f>B$59</f>
        <v>S4</v>
      </c>
      <c r="C241" s="858"/>
      <c r="D241" s="840"/>
      <c r="E241" s="860"/>
      <c r="H241" s="857"/>
      <c r="I241" s="857" t="str">
        <f>I$59</f>
        <v>S4</v>
      </c>
      <c r="J241" s="858"/>
      <c r="K241" s="840"/>
      <c r="L241" s="860"/>
    </row>
    <row r="242" spans="1:12">
      <c r="A242" s="857"/>
      <c r="B242" s="857"/>
      <c r="C242" s="858"/>
      <c r="D242" s="840"/>
      <c r="E242" s="860"/>
    </row>
    <row r="243" spans="1:12" ht="28">
      <c r="A243" s="857"/>
      <c r="B243" s="857"/>
      <c r="C243" s="859" t="s">
        <v>3829</v>
      </c>
      <c r="D243" s="840"/>
      <c r="E243" s="860"/>
      <c r="H243" s="857"/>
      <c r="I243" s="857"/>
      <c r="J243" s="859" t="s">
        <v>3830</v>
      </c>
      <c r="K243" s="840"/>
      <c r="L243" s="860"/>
    </row>
    <row r="244" spans="1:12">
      <c r="A244" s="857"/>
      <c r="B244" s="857" t="s">
        <v>3302</v>
      </c>
      <c r="C244" s="858"/>
      <c r="D244" s="840"/>
      <c r="E244" s="860"/>
      <c r="H244" s="857"/>
      <c r="I244" s="857" t="s">
        <v>3302</v>
      </c>
      <c r="J244" s="858"/>
      <c r="K244" s="840"/>
      <c r="L244" s="860"/>
    </row>
    <row r="245" spans="1:12">
      <c r="A245" s="857"/>
      <c r="B245" s="857" t="str">
        <f>B$55</f>
        <v>MA</v>
      </c>
      <c r="C245" s="858"/>
      <c r="D245" s="840"/>
      <c r="E245" s="860"/>
      <c r="H245" s="857"/>
      <c r="I245" s="857" t="str">
        <f>I$55</f>
        <v>MA</v>
      </c>
      <c r="J245" s="858"/>
      <c r="K245" s="840"/>
      <c r="L245" s="860"/>
    </row>
    <row r="246" spans="1:12">
      <c r="A246" s="857"/>
      <c r="B246" s="857" t="str">
        <f>B$56</f>
        <v>S1</v>
      </c>
      <c r="C246" s="858"/>
      <c r="D246" s="840"/>
      <c r="E246" s="860"/>
      <c r="H246" s="857"/>
      <c r="I246" s="857" t="str">
        <f>I$56</f>
        <v>S1</v>
      </c>
      <c r="J246" s="858"/>
      <c r="K246" s="840"/>
      <c r="L246" s="860"/>
    </row>
    <row r="247" spans="1:12">
      <c r="A247" s="857"/>
      <c r="B247" s="857" t="str">
        <f>B$57</f>
        <v>S2</v>
      </c>
      <c r="C247" s="858"/>
      <c r="D247" s="840"/>
      <c r="E247" s="860"/>
      <c r="H247" s="857"/>
      <c r="I247" s="857" t="str">
        <f>I$57</f>
        <v>S2</v>
      </c>
      <c r="J247" s="858"/>
      <c r="K247" s="840"/>
      <c r="L247" s="860"/>
    </row>
    <row r="248" spans="1:12" ht="70">
      <c r="A248" s="857"/>
      <c r="B248" s="857" t="str">
        <f>B$58</f>
        <v>S3</v>
      </c>
      <c r="C248" s="858" t="s">
        <v>3831</v>
      </c>
      <c r="D248" s="861" t="s">
        <v>3761</v>
      </c>
      <c r="E248" s="860"/>
      <c r="H248" s="857"/>
      <c r="I248" s="857" t="str">
        <f>I$58</f>
        <v>S3</v>
      </c>
      <c r="J248" s="858"/>
      <c r="K248" s="840"/>
      <c r="L248" s="860"/>
    </row>
    <row r="249" spans="1:12">
      <c r="A249" s="857"/>
      <c r="B249" s="857" t="str">
        <f>B$59</f>
        <v>S4</v>
      </c>
      <c r="C249" s="858"/>
      <c r="D249" s="840"/>
      <c r="E249" s="860"/>
      <c r="H249" s="857"/>
      <c r="I249" s="857" t="str">
        <f>I$59</f>
        <v>S4</v>
      </c>
      <c r="J249" s="858"/>
      <c r="K249" s="840"/>
      <c r="L249" s="860"/>
    </row>
    <row r="250" spans="1:12">
      <c r="A250" s="857"/>
      <c r="B250" s="857"/>
      <c r="C250" s="858"/>
      <c r="D250" s="840"/>
      <c r="E250" s="860"/>
    </row>
    <row r="251" spans="1:12" ht="28">
      <c r="A251" s="857"/>
      <c r="B251" s="857"/>
      <c r="C251" s="859" t="s">
        <v>3832</v>
      </c>
      <c r="D251" s="840"/>
      <c r="E251" s="860"/>
      <c r="H251" s="849">
        <v>2.2000000000000002</v>
      </c>
      <c r="I251" s="849"/>
      <c r="J251" s="848" t="s">
        <v>3821</v>
      </c>
      <c r="K251" s="862"/>
      <c r="L251" s="864"/>
    </row>
    <row r="252" spans="1:12" ht="30" customHeight="1">
      <c r="A252" s="857"/>
      <c r="B252" s="857" t="s">
        <v>3302</v>
      </c>
      <c r="C252" s="858"/>
      <c r="D252" s="840"/>
      <c r="E252" s="860"/>
      <c r="H252" s="857"/>
      <c r="I252" s="857"/>
      <c r="J252" s="859" t="s">
        <v>3833</v>
      </c>
      <c r="K252" s="840"/>
      <c r="L252" s="860"/>
    </row>
    <row r="253" spans="1:12">
      <c r="A253" s="857"/>
      <c r="B253" s="857" t="str">
        <f>B$55</f>
        <v>MA</v>
      </c>
      <c r="C253" s="858"/>
      <c r="D253" s="840"/>
      <c r="E253" s="860"/>
      <c r="H253" s="857"/>
      <c r="I253" s="857" t="s">
        <v>3302</v>
      </c>
      <c r="J253" s="858"/>
      <c r="K253" s="840"/>
      <c r="L253" s="860"/>
    </row>
    <row r="254" spans="1:12">
      <c r="A254" s="857"/>
      <c r="B254" s="857" t="str">
        <f>B$56</f>
        <v>S1</v>
      </c>
      <c r="C254" s="858"/>
      <c r="D254" s="840"/>
      <c r="E254" s="860"/>
      <c r="H254" s="857"/>
      <c r="I254" s="857" t="str">
        <f>I$55</f>
        <v>MA</v>
      </c>
      <c r="J254" s="858"/>
      <c r="K254" s="840"/>
      <c r="L254" s="860"/>
    </row>
    <row r="255" spans="1:12">
      <c r="A255" s="857"/>
      <c r="B255" s="857" t="str">
        <f>B$57</f>
        <v>S2</v>
      </c>
      <c r="C255" s="858"/>
      <c r="D255" s="840"/>
      <c r="E255" s="860"/>
      <c r="H255" s="857"/>
      <c r="I255" s="857" t="str">
        <f>I$56</f>
        <v>S1</v>
      </c>
      <c r="J255" s="858"/>
      <c r="K255" s="840"/>
      <c r="L255" s="860"/>
    </row>
    <row r="256" spans="1:12" ht="17">
      <c r="A256" s="857"/>
      <c r="B256" s="857" t="str">
        <f>B$58</f>
        <v>S3</v>
      </c>
      <c r="C256" s="858" t="s">
        <v>3834</v>
      </c>
      <c r="D256" s="861" t="s">
        <v>3761</v>
      </c>
      <c r="E256" s="860"/>
      <c r="H256" s="857"/>
      <c r="I256" s="857" t="str">
        <f>I$57</f>
        <v>S2</v>
      </c>
      <c r="J256" s="858"/>
      <c r="K256" s="840"/>
      <c r="L256" s="860"/>
    </row>
    <row r="257" spans="1:12">
      <c r="A257" s="857"/>
      <c r="B257" s="857" t="str">
        <f>B$59</f>
        <v>S4</v>
      </c>
      <c r="C257" s="858"/>
      <c r="D257" s="840"/>
      <c r="E257" s="860"/>
      <c r="H257" s="857"/>
      <c r="I257" s="857" t="str">
        <f>I$58</f>
        <v>S3</v>
      </c>
      <c r="J257" s="858"/>
      <c r="K257" s="840"/>
      <c r="L257" s="860"/>
    </row>
    <row r="258" spans="1:12">
      <c r="A258" s="857"/>
      <c r="B258" s="857"/>
      <c r="C258" s="858"/>
      <c r="D258" s="840"/>
      <c r="E258" s="860"/>
      <c r="H258" s="857"/>
      <c r="I258" s="857" t="str">
        <f>I$59</f>
        <v>S4</v>
      </c>
      <c r="J258" s="858"/>
      <c r="K258" s="840"/>
      <c r="L258" s="860"/>
    </row>
    <row r="259" spans="1:12" ht="42">
      <c r="A259" s="857"/>
      <c r="B259" s="857"/>
      <c r="C259" s="859" t="s">
        <v>3835</v>
      </c>
      <c r="D259" s="840"/>
      <c r="E259" s="860"/>
    </row>
    <row r="260" spans="1:12" ht="25.5" customHeight="1">
      <c r="A260" s="857"/>
      <c r="B260" s="857" t="s">
        <v>3302</v>
      </c>
      <c r="C260" s="858"/>
      <c r="D260" s="840"/>
      <c r="E260" s="860"/>
      <c r="H260" s="857"/>
      <c r="I260" s="857"/>
      <c r="J260" s="859" t="s">
        <v>3836</v>
      </c>
      <c r="K260" s="840"/>
      <c r="L260" s="860"/>
    </row>
    <row r="261" spans="1:12">
      <c r="A261" s="857"/>
      <c r="B261" s="857" t="str">
        <f>B$55</f>
        <v>MA</v>
      </c>
      <c r="C261" s="858"/>
      <c r="D261" s="840"/>
      <c r="E261" s="860"/>
      <c r="H261" s="857"/>
      <c r="I261" s="857" t="s">
        <v>3302</v>
      </c>
      <c r="J261" s="858"/>
      <c r="K261" s="840"/>
      <c r="L261" s="860"/>
    </row>
    <row r="262" spans="1:12">
      <c r="A262" s="857"/>
      <c r="B262" s="857" t="str">
        <f>B$56</f>
        <v>S1</v>
      </c>
      <c r="C262" s="858"/>
      <c r="D262" s="840"/>
      <c r="E262" s="860"/>
      <c r="H262" s="857"/>
      <c r="I262" s="857" t="str">
        <f>I$55</f>
        <v>MA</v>
      </c>
      <c r="J262" s="858"/>
      <c r="K262" s="840"/>
      <c r="L262" s="860"/>
    </row>
    <row r="263" spans="1:12">
      <c r="A263" s="857"/>
      <c r="B263" s="857" t="str">
        <f>B$57</f>
        <v>S2</v>
      </c>
      <c r="C263" s="858"/>
      <c r="D263" s="840"/>
      <c r="E263" s="860"/>
      <c r="H263" s="857"/>
      <c r="I263" s="857" t="str">
        <f>I$56</f>
        <v>S1</v>
      </c>
      <c r="J263" s="858"/>
      <c r="K263" s="840"/>
      <c r="L263" s="860"/>
    </row>
    <row r="264" spans="1:12" ht="42">
      <c r="A264" s="857"/>
      <c r="B264" s="857" t="str">
        <f>B$58</f>
        <v>S3</v>
      </c>
      <c r="C264" s="858" t="s">
        <v>3837</v>
      </c>
      <c r="D264" s="861" t="s">
        <v>3761</v>
      </c>
      <c r="E264" s="860"/>
      <c r="H264" s="857"/>
      <c r="I264" s="857" t="str">
        <f>I$57</f>
        <v>S2</v>
      </c>
      <c r="J264" s="858"/>
      <c r="K264" s="840"/>
      <c r="L264" s="860"/>
    </row>
    <row r="265" spans="1:12">
      <c r="A265" s="857"/>
      <c r="B265" s="857" t="str">
        <f>B$59</f>
        <v>S4</v>
      </c>
      <c r="C265" s="858"/>
      <c r="D265" s="840"/>
      <c r="E265" s="860"/>
      <c r="H265" s="857"/>
      <c r="I265" s="857" t="str">
        <f>I$58</f>
        <v>S3</v>
      </c>
      <c r="J265" s="858"/>
      <c r="K265" s="840"/>
      <c r="L265" s="860"/>
    </row>
    <row r="266" spans="1:12">
      <c r="H266" s="857"/>
      <c r="I266" s="857" t="str">
        <f>I$59</f>
        <v>S4</v>
      </c>
      <c r="J266" s="858"/>
      <c r="K266" s="840"/>
      <c r="L266" s="860"/>
    </row>
    <row r="267" spans="1:12" ht="56">
      <c r="A267" s="849">
        <v>2.2999999999999998</v>
      </c>
      <c r="B267" s="849"/>
      <c r="C267" s="848" t="s">
        <v>3838</v>
      </c>
      <c r="D267" s="862"/>
      <c r="E267" s="863"/>
    </row>
    <row r="268" spans="1:12" ht="28">
      <c r="A268" s="857"/>
      <c r="B268" s="857"/>
      <c r="C268" s="859" t="s">
        <v>3839</v>
      </c>
      <c r="D268" s="840"/>
      <c r="E268" s="860"/>
      <c r="H268" s="857"/>
      <c r="I268" s="857"/>
      <c r="J268" s="859" t="s">
        <v>3840</v>
      </c>
      <c r="K268" s="840"/>
      <c r="L268" s="860"/>
    </row>
    <row r="269" spans="1:12">
      <c r="A269" s="857"/>
      <c r="B269" s="857" t="s">
        <v>3302</v>
      </c>
      <c r="C269" s="858"/>
      <c r="D269" s="840"/>
      <c r="E269" s="860"/>
      <c r="H269" s="857"/>
      <c r="I269" s="857" t="s">
        <v>3302</v>
      </c>
      <c r="J269" s="858"/>
      <c r="K269" s="840"/>
      <c r="L269" s="860"/>
    </row>
    <row r="270" spans="1:12">
      <c r="A270" s="857"/>
      <c r="B270" s="857" t="str">
        <f>B$55</f>
        <v>MA</v>
      </c>
      <c r="C270" s="858"/>
      <c r="D270" s="840"/>
      <c r="E270" s="860"/>
      <c r="H270" s="857"/>
      <c r="I270" s="857" t="str">
        <f>I$55</f>
        <v>MA</v>
      </c>
      <c r="J270" s="858"/>
      <c r="K270" s="840"/>
      <c r="L270" s="860"/>
    </row>
    <row r="271" spans="1:12">
      <c r="A271" s="857"/>
      <c r="B271" s="857" t="str">
        <f>B$56</f>
        <v>S1</v>
      </c>
      <c r="C271" s="858"/>
      <c r="D271" s="840"/>
      <c r="E271" s="860"/>
      <c r="H271" s="857"/>
      <c r="I271" s="857" t="str">
        <f>I$56</f>
        <v>S1</v>
      </c>
      <c r="J271" s="858"/>
      <c r="K271" s="840"/>
      <c r="L271" s="860"/>
    </row>
    <row r="272" spans="1:12">
      <c r="A272" s="857"/>
      <c r="B272" s="857" t="str">
        <f>B$57</f>
        <v>S2</v>
      </c>
      <c r="C272" s="858"/>
      <c r="D272" s="840"/>
      <c r="E272" s="860"/>
      <c r="H272" s="857"/>
      <c r="I272" s="857" t="str">
        <f>I$57</f>
        <v>S2</v>
      </c>
      <c r="J272" s="858"/>
      <c r="K272" s="840"/>
      <c r="L272" s="860"/>
    </row>
    <row r="273" spans="1:12" ht="98">
      <c r="A273" s="857"/>
      <c r="B273" s="857" t="str">
        <f>B$58</f>
        <v>S3</v>
      </c>
      <c r="C273" s="858" t="s">
        <v>3841</v>
      </c>
      <c r="D273" s="861" t="s">
        <v>3761</v>
      </c>
      <c r="E273" s="860"/>
      <c r="H273" s="857"/>
      <c r="I273" s="857" t="str">
        <f>I$58</f>
        <v>S3</v>
      </c>
      <c r="J273" s="858"/>
      <c r="K273" s="840"/>
      <c r="L273" s="860"/>
    </row>
    <row r="274" spans="1:12" ht="42">
      <c r="A274" s="857"/>
      <c r="B274" s="857" t="str">
        <f>B$59</f>
        <v>S4</v>
      </c>
      <c r="C274" s="858" t="s">
        <v>4663</v>
      </c>
      <c r="D274" s="861" t="s">
        <v>3761</v>
      </c>
      <c r="E274" s="860"/>
      <c r="H274" s="857"/>
      <c r="I274" s="857" t="str">
        <f>I$59</f>
        <v>S4</v>
      </c>
      <c r="J274" s="858"/>
      <c r="K274" s="840"/>
      <c r="L274" s="860"/>
    </row>
    <row r="276" spans="1:12" ht="56">
      <c r="A276" s="857"/>
      <c r="B276" s="857"/>
      <c r="C276" s="859" t="s">
        <v>3842</v>
      </c>
      <c r="D276" s="840"/>
      <c r="E276" s="860"/>
      <c r="H276" s="849">
        <v>2.2999999999999998</v>
      </c>
      <c r="I276" s="849"/>
      <c r="J276" s="848" t="s">
        <v>3838</v>
      </c>
      <c r="K276" s="862"/>
      <c r="L276" s="863"/>
    </row>
    <row r="277" spans="1:12">
      <c r="A277" s="857"/>
      <c r="B277" s="857" t="s">
        <v>3302</v>
      </c>
      <c r="C277" s="858"/>
      <c r="D277" s="840"/>
      <c r="E277" s="860"/>
      <c r="H277" s="857"/>
      <c r="I277" s="857"/>
      <c r="J277" s="859" t="s">
        <v>3843</v>
      </c>
      <c r="K277" s="840"/>
      <c r="L277" s="860"/>
    </row>
    <row r="278" spans="1:12">
      <c r="A278" s="857"/>
      <c r="B278" s="857" t="str">
        <f>B$55</f>
        <v>MA</v>
      </c>
      <c r="C278" s="858"/>
      <c r="D278" s="840"/>
      <c r="E278" s="860"/>
      <c r="H278" s="857"/>
      <c r="I278" s="857" t="s">
        <v>3302</v>
      </c>
      <c r="J278" s="858"/>
      <c r="K278" s="840"/>
      <c r="L278" s="860"/>
    </row>
    <row r="279" spans="1:12">
      <c r="A279" s="857"/>
      <c r="B279" s="857" t="str">
        <f>B$56</f>
        <v>S1</v>
      </c>
      <c r="C279" s="858"/>
      <c r="D279" s="840"/>
      <c r="E279" s="860"/>
      <c r="H279" s="857"/>
      <c r="I279" s="857" t="str">
        <f>I$55</f>
        <v>MA</v>
      </c>
      <c r="J279" s="858"/>
      <c r="K279" s="840"/>
      <c r="L279" s="860"/>
    </row>
    <row r="280" spans="1:12">
      <c r="A280" s="857"/>
      <c r="B280" s="857" t="str">
        <f>B$57</f>
        <v>S2</v>
      </c>
      <c r="C280" s="858"/>
      <c r="D280" s="840"/>
      <c r="E280" s="860"/>
      <c r="H280" s="857"/>
      <c r="I280" s="857" t="str">
        <f>I$56</f>
        <v>S1</v>
      </c>
      <c r="J280" s="858"/>
      <c r="K280" s="840"/>
      <c r="L280" s="860"/>
    </row>
    <row r="281" spans="1:12" ht="84">
      <c r="A281" s="857"/>
      <c r="B281" s="857" t="str">
        <f>B$58</f>
        <v>S3</v>
      </c>
      <c r="C281" s="858" t="s">
        <v>3844</v>
      </c>
      <c r="D281" s="861" t="s">
        <v>3761</v>
      </c>
      <c r="E281" s="860"/>
      <c r="H281" s="857"/>
      <c r="I281" s="857" t="str">
        <f>I$57</f>
        <v>S2</v>
      </c>
      <c r="J281" s="858"/>
      <c r="K281" s="840"/>
      <c r="L281" s="860"/>
    </row>
    <row r="282" spans="1:12" ht="28">
      <c r="A282" s="857"/>
      <c r="B282" s="857" t="str">
        <f>B$59</f>
        <v>S4</v>
      </c>
      <c r="C282" s="858" t="s">
        <v>4664</v>
      </c>
      <c r="D282" s="861" t="s">
        <v>3761</v>
      </c>
      <c r="E282" s="860"/>
      <c r="H282" s="857"/>
      <c r="I282" s="857" t="str">
        <f>I$58</f>
        <v>S3</v>
      </c>
      <c r="J282" s="858"/>
      <c r="K282" s="840"/>
      <c r="L282" s="860"/>
    </row>
    <row r="283" spans="1:12">
      <c r="H283" s="857"/>
      <c r="I283" s="857" t="str">
        <f>I$59</f>
        <v>S4</v>
      </c>
      <c r="J283" s="858"/>
      <c r="K283" s="840"/>
      <c r="L283" s="860"/>
    </row>
    <row r="284" spans="1:12" ht="28">
      <c r="A284" s="857"/>
      <c r="B284" s="857"/>
      <c r="C284" s="859" t="s">
        <v>3845</v>
      </c>
      <c r="D284" s="840"/>
      <c r="E284" s="860"/>
    </row>
    <row r="285" spans="1:12">
      <c r="A285" s="857"/>
      <c r="B285" s="857" t="s">
        <v>3302</v>
      </c>
      <c r="C285" s="858"/>
      <c r="D285" s="840"/>
      <c r="E285" s="860"/>
      <c r="H285" s="857"/>
      <c r="I285" s="857"/>
      <c r="J285" s="859" t="s">
        <v>3846</v>
      </c>
      <c r="K285" s="840"/>
      <c r="L285" s="860"/>
    </row>
    <row r="286" spans="1:12">
      <c r="A286" s="857"/>
      <c r="B286" s="857" t="str">
        <f>B$55</f>
        <v>MA</v>
      </c>
      <c r="C286" s="858"/>
      <c r="D286" s="840"/>
      <c r="E286" s="860"/>
      <c r="H286" s="857"/>
      <c r="I286" s="857" t="s">
        <v>3302</v>
      </c>
      <c r="J286" s="858"/>
      <c r="K286" s="840"/>
      <c r="L286" s="860"/>
    </row>
    <row r="287" spans="1:12">
      <c r="A287" s="857"/>
      <c r="B287" s="857" t="str">
        <f>B$56</f>
        <v>S1</v>
      </c>
      <c r="C287" s="858"/>
      <c r="D287" s="840"/>
      <c r="E287" s="860"/>
      <c r="H287" s="857"/>
      <c r="I287" s="857" t="str">
        <f>I$55</f>
        <v>MA</v>
      </c>
      <c r="J287" s="858"/>
      <c r="K287" s="840"/>
      <c r="L287" s="860"/>
    </row>
    <row r="288" spans="1:12">
      <c r="A288" s="857"/>
      <c r="B288" s="857" t="str">
        <f>B$57</f>
        <v>S2</v>
      </c>
      <c r="C288" s="858"/>
      <c r="D288" s="840"/>
      <c r="E288" s="860"/>
      <c r="H288" s="857"/>
      <c r="I288" s="857" t="str">
        <f>I$56</f>
        <v>S1</v>
      </c>
      <c r="J288" s="858"/>
      <c r="K288" s="840"/>
      <c r="L288" s="860"/>
    </row>
    <row r="289" spans="1:12" ht="17">
      <c r="A289" s="857"/>
      <c r="B289" s="857" t="str">
        <f>B$58</f>
        <v>S3</v>
      </c>
      <c r="C289" s="858" t="s">
        <v>3847</v>
      </c>
      <c r="D289" s="861" t="s">
        <v>3761</v>
      </c>
      <c r="E289" s="860"/>
      <c r="H289" s="857"/>
      <c r="I289" s="857" t="str">
        <f>I$57</f>
        <v>S2</v>
      </c>
      <c r="J289" s="858"/>
      <c r="K289" s="840"/>
      <c r="L289" s="860"/>
    </row>
    <row r="290" spans="1:12" ht="17">
      <c r="A290" s="857"/>
      <c r="B290" s="857" t="str">
        <f>B$59</f>
        <v>S4</v>
      </c>
      <c r="C290" s="858" t="s">
        <v>4665</v>
      </c>
      <c r="D290" s="861" t="s">
        <v>3761</v>
      </c>
      <c r="E290" s="860"/>
      <c r="H290" s="857"/>
      <c r="I290" s="857" t="str">
        <f>I$58</f>
        <v>S3</v>
      </c>
      <c r="J290" s="858"/>
      <c r="K290" s="840"/>
      <c r="L290" s="860"/>
    </row>
    <row r="291" spans="1:12">
      <c r="H291" s="857"/>
      <c r="I291" s="857" t="str">
        <f>I$59</f>
        <v>S4</v>
      </c>
      <c r="J291" s="858"/>
      <c r="K291" s="840"/>
      <c r="L291" s="860"/>
    </row>
    <row r="292" spans="1:12" ht="56">
      <c r="A292" s="857"/>
      <c r="B292" s="857"/>
      <c r="C292" s="859" t="s">
        <v>3848</v>
      </c>
      <c r="D292" s="840"/>
      <c r="E292" s="860"/>
    </row>
    <row r="293" spans="1:12">
      <c r="A293" s="857"/>
      <c r="B293" s="857" t="s">
        <v>3302</v>
      </c>
      <c r="C293" s="858"/>
      <c r="D293" s="840"/>
      <c r="E293" s="860"/>
      <c r="H293" s="857"/>
      <c r="I293" s="857"/>
      <c r="J293" s="859" t="s">
        <v>3849</v>
      </c>
      <c r="K293" s="840"/>
      <c r="L293" s="860"/>
    </row>
    <row r="294" spans="1:12">
      <c r="A294" s="857"/>
      <c r="B294" s="857" t="str">
        <f>B$55</f>
        <v>MA</v>
      </c>
      <c r="C294" s="858"/>
      <c r="D294" s="840"/>
      <c r="E294" s="860"/>
      <c r="H294" s="857"/>
      <c r="I294" s="857" t="s">
        <v>3302</v>
      </c>
      <c r="J294" s="858"/>
      <c r="K294" s="840"/>
      <c r="L294" s="860"/>
    </row>
    <row r="295" spans="1:12">
      <c r="A295" s="857"/>
      <c r="B295" s="857" t="str">
        <f>B$56</f>
        <v>S1</v>
      </c>
      <c r="C295" s="858"/>
      <c r="D295" s="840"/>
      <c r="E295" s="860"/>
      <c r="H295" s="857"/>
      <c r="I295" s="857" t="str">
        <f>I$55</f>
        <v>MA</v>
      </c>
      <c r="J295" s="858"/>
      <c r="K295" s="840"/>
      <c r="L295" s="860"/>
    </row>
    <row r="296" spans="1:12">
      <c r="A296" s="857"/>
      <c r="B296" s="857" t="str">
        <f>B$57</f>
        <v>S2</v>
      </c>
      <c r="C296" s="858"/>
      <c r="D296" s="840"/>
      <c r="E296" s="860"/>
      <c r="H296" s="857"/>
      <c r="I296" s="857" t="str">
        <f>I$56</f>
        <v>S1</v>
      </c>
      <c r="J296" s="858"/>
      <c r="K296" s="840"/>
      <c r="L296" s="860"/>
    </row>
    <row r="297" spans="1:12" ht="28">
      <c r="A297" s="857"/>
      <c r="B297" s="857" t="str">
        <f>B$58</f>
        <v>S3</v>
      </c>
      <c r="C297" s="858" t="s">
        <v>3850</v>
      </c>
      <c r="D297" s="861" t="s">
        <v>3761</v>
      </c>
      <c r="E297" s="860"/>
      <c r="H297" s="857"/>
      <c r="I297" s="857" t="str">
        <f>I$57</f>
        <v>S2</v>
      </c>
      <c r="J297" s="858"/>
      <c r="K297" s="840"/>
      <c r="L297" s="860"/>
    </row>
    <row r="298" spans="1:12" ht="28">
      <c r="A298" s="857"/>
      <c r="B298" s="857" t="str">
        <f>B$59</f>
        <v>S4</v>
      </c>
      <c r="C298" s="858" t="s">
        <v>4666</v>
      </c>
      <c r="D298" s="861" t="s">
        <v>3761</v>
      </c>
      <c r="E298" s="860"/>
      <c r="H298" s="857"/>
      <c r="I298" s="857" t="str">
        <f>I$58</f>
        <v>S3</v>
      </c>
      <c r="J298" s="858"/>
      <c r="K298" s="840"/>
      <c r="L298" s="860"/>
    </row>
    <row r="299" spans="1:12">
      <c r="H299" s="857"/>
      <c r="I299" s="857" t="str">
        <f>I$59</f>
        <v>S4</v>
      </c>
      <c r="J299" s="858"/>
      <c r="K299" s="840"/>
      <c r="L299" s="860"/>
    </row>
    <row r="300" spans="1:12" ht="56">
      <c r="A300" s="849">
        <v>2.4</v>
      </c>
      <c r="B300" s="849"/>
      <c r="C300" s="848" t="s">
        <v>3851</v>
      </c>
      <c r="D300" s="862"/>
      <c r="E300" s="863"/>
    </row>
    <row r="301" spans="1:12" ht="56">
      <c r="A301" s="857"/>
      <c r="B301" s="857"/>
      <c r="C301" s="859" t="s">
        <v>3852</v>
      </c>
      <c r="D301" s="840"/>
      <c r="E301" s="860"/>
      <c r="H301" s="849">
        <v>2.4</v>
      </c>
      <c r="I301" s="849"/>
      <c r="J301" s="848" t="s">
        <v>3851</v>
      </c>
      <c r="K301" s="862"/>
      <c r="L301" s="863"/>
    </row>
    <row r="302" spans="1:12">
      <c r="A302" s="857"/>
      <c r="B302" s="857" t="s">
        <v>3302</v>
      </c>
      <c r="C302" s="858"/>
      <c r="D302" s="840"/>
      <c r="E302" s="860"/>
      <c r="H302" s="857"/>
      <c r="I302" s="857"/>
      <c r="J302" s="859" t="s">
        <v>3853</v>
      </c>
      <c r="K302" s="840"/>
      <c r="L302" s="860"/>
    </row>
    <row r="303" spans="1:12">
      <c r="A303" s="857"/>
      <c r="B303" s="857" t="str">
        <f>B$55</f>
        <v>MA</v>
      </c>
      <c r="C303" s="858"/>
      <c r="D303" s="840"/>
      <c r="E303" s="860"/>
      <c r="H303" s="857"/>
      <c r="I303" s="857"/>
      <c r="J303" s="869"/>
      <c r="K303" s="840"/>
      <c r="L303" s="860"/>
    </row>
    <row r="304" spans="1:12">
      <c r="A304" s="857"/>
      <c r="B304" s="857" t="str">
        <f>B$56</f>
        <v>S1</v>
      </c>
      <c r="C304" s="858"/>
      <c r="D304" s="840"/>
      <c r="E304" s="860"/>
      <c r="H304" s="857"/>
      <c r="I304" s="857" t="s">
        <v>3302</v>
      </c>
      <c r="J304" s="858"/>
      <c r="K304" s="840"/>
      <c r="L304" s="860"/>
    </row>
    <row r="305" spans="1:12">
      <c r="A305" s="857"/>
      <c r="B305" s="857" t="str">
        <f>B$57</f>
        <v>S2</v>
      </c>
      <c r="C305" s="858"/>
      <c r="D305" s="840"/>
      <c r="E305" s="860"/>
      <c r="H305" s="857"/>
      <c r="I305" s="857" t="str">
        <f>I$55</f>
        <v>MA</v>
      </c>
      <c r="J305" s="858"/>
      <c r="K305" s="840"/>
      <c r="L305" s="860"/>
    </row>
    <row r="306" spans="1:12" ht="70">
      <c r="A306" s="857"/>
      <c r="B306" s="857" t="str">
        <f>B$58</f>
        <v>S3</v>
      </c>
      <c r="C306" s="858" t="s">
        <v>3854</v>
      </c>
      <c r="D306" s="861" t="s">
        <v>3761</v>
      </c>
      <c r="E306" s="860"/>
      <c r="H306" s="857"/>
      <c r="I306" s="857" t="str">
        <f>I$56</f>
        <v>S1</v>
      </c>
      <c r="J306" s="858"/>
      <c r="K306" s="840"/>
      <c r="L306" s="860"/>
    </row>
    <row r="307" spans="1:12">
      <c r="A307" s="857"/>
      <c r="B307" s="857" t="str">
        <f>B$59</f>
        <v>S4</v>
      </c>
      <c r="C307" s="858"/>
      <c r="D307" s="840"/>
      <c r="E307" s="860"/>
      <c r="H307" s="857"/>
      <c r="I307" s="857" t="str">
        <f>I$57</f>
        <v>S2</v>
      </c>
      <c r="J307" s="858"/>
      <c r="K307" s="840"/>
      <c r="L307" s="860"/>
    </row>
    <row r="308" spans="1:12">
      <c r="H308" s="857"/>
      <c r="I308" s="857" t="str">
        <f>I$58</f>
        <v>S3</v>
      </c>
      <c r="J308" s="858"/>
      <c r="K308" s="840"/>
      <c r="L308" s="860"/>
    </row>
    <row r="309" spans="1:12">
      <c r="A309" s="857"/>
      <c r="B309" s="857"/>
      <c r="C309" s="859" t="s">
        <v>3855</v>
      </c>
      <c r="D309" s="840"/>
      <c r="E309" s="860"/>
      <c r="H309" s="857"/>
      <c r="I309" s="857" t="str">
        <f>I$59</f>
        <v>S4</v>
      </c>
      <c r="J309" s="858"/>
      <c r="K309" s="840"/>
      <c r="L309" s="860"/>
    </row>
    <row r="310" spans="1:12">
      <c r="A310" s="857"/>
      <c r="B310" s="857" t="s">
        <v>3302</v>
      </c>
      <c r="C310" s="858"/>
      <c r="D310" s="840"/>
      <c r="E310" s="860"/>
    </row>
    <row r="311" spans="1:12">
      <c r="A311" s="857"/>
      <c r="B311" s="857" t="str">
        <f>B$55</f>
        <v>MA</v>
      </c>
      <c r="C311" s="858"/>
      <c r="D311" s="840"/>
      <c r="E311" s="860"/>
    </row>
    <row r="312" spans="1:12">
      <c r="A312" s="857"/>
      <c r="B312" s="857" t="str">
        <f>B$56</f>
        <v>S1</v>
      </c>
      <c r="C312" s="858"/>
      <c r="D312" s="840"/>
      <c r="E312" s="860"/>
      <c r="H312" s="857"/>
      <c r="I312" s="857"/>
      <c r="J312" s="859" t="s">
        <v>3856</v>
      </c>
      <c r="K312" s="840"/>
      <c r="L312" s="860"/>
    </row>
    <row r="313" spans="1:12">
      <c r="A313" s="857"/>
      <c r="B313" s="857" t="str">
        <f>B$57</f>
        <v>S2</v>
      </c>
      <c r="C313" s="858"/>
      <c r="D313" s="840"/>
      <c r="E313" s="860"/>
      <c r="H313" s="857"/>
      <c r="I313" s="857" t="s">
        <v>3302</v>
      </c>
      <c r="J313" s="858"/>
      <c r="K313" s="840"/>
      <c r="L313" s="860"/>
    </row>
    <row r="314" spans="1:12" ht="42">
      <c r="A314" s="857"/>
      <c r="B314" s="857" t="str">
        <f>B$58</f>
        <v>S3</v>
      </c>
      <c r="C314" s="858" t="s">
        <v>3857</v>
      </c>
      <c r="D314" s="861" t="s">
        <v>3761</v>
      </c>
      <c r="E314" s="860"/>
      <c r="H314" s="857"/>
      <c r="I314" s="857" t="str">
        <f>I$55</f>
        <v>MA</v>
      </c>
      <c r="J314" s="858"/>
      <c r="K314" s="840"/>
      <c r="L314" s="860"/>
    </row>
    <row r="315" spans="1:12">
      <c r="A315" s="857"/>
      <c r="B315" s="857" t="str">
        <f>B$59</f>
        <v>S4</v>
      </c>
      <c r="C315" s="858"/>
      <c r="D315" s="840"/>
      <c r="E315" s="860"/>
      <c r="H315" s="857"/>
      <c r="I315" s="857" t="str">
        <f>I$56</f>
        <v>S1</v>
      </c>
      <c r="J315" s="858"/>
      <c r="K315" s="840"/>
      <c r="L315" s="860"/>
    </row>
    <row r="316" spans="1:12">
      <c r="H316" s="857"/>
      <c r="I316" s="857" t="str">
        <f>I$57</f>
        <v>S2</v>
      </c>
      <c r="J316" s="858"/>
      <c r="K316" s="840"/>
      <c r="L316" s="860"/>
    </row>
    <row r="317" spans="1:12" ht="28">
      <c r="A317" s="849">
        <v>2.5</v>
      </c>
      <c r="B317" s="849"/>
      <c r="C317" s="848" t="s">
        <v>3858</v>
      </c>
      <c r="D317" s="862"/>
      <c r="E317" s="863"/>
      <c r="H317" s="857"/>
      <c r="I317" s="857" t="str">
        <f>I$58</f>
        <v>S3</v>
      </c>
      <c r="J317" s="858"/>
      <c r="K317" s="840"/>
      <c r="L317" s="860"/>
    </row>
    <row r="318" spans="1:12" ht="28">
      <c r="A318" s="857"/>
      <c r="B318" s="857"/>
      <c r="C318" s="859" t="s">
        <v>3859</v>
      </c>
      <c r="D318" s="840"/>
      <c r="E318" s="860"/>
      <c r="H318" s="857"/>
      <c r="I318" s="857" t="str">
        <f>I$59</f>
        <v>S4</v>
      </c>
      <c r="J318" s="858"/>
      <c r="K318" s="840"/>
      <c r="L318" s="860"/>
    </row>
    <row r="319" spans="1:12">
      <c r="A319" s="857"/>
      <c r="B319" s="857" t="s">
        <v>3302</v>
      </c>
      <c r="C319" s="858"/>
      <c r="D319" s="840"/>
      <c r="E319" s="860"/>
    </row>
    <row r="320" spans="1:12" ht="42.75" customHeight="1">
      <c r="A320" s="857"/>
      <c r="B320" s="857" t="str">
        <f>B$55</f>
        <v>MA</v>
      </c>
      <c r="C320" s="858"/>
      <c r="D320" s="840"/>
      <c r="E320" s="860"/>
      <c r="H320" s="849">
        <v>2.5</v>
      </c>
      <c r="I320" s="849"/>
      <c r="J320" s="848" t="s">
        <v>3858</v>
      </c>
      <c r="K320" s="862"/>
      <c r="L320" s="863"/>
    </row>
    <row r="321" spans="1:12">
      <c r="A321" s="857"/>
      <c r="B321" s="857" t="str">
        <f>B$56</f>
        <v>S1</v>
      </c>
      <c r="C321" s="858"/>
      <c r="D321" s="840"/>
      <c r="E321" s="860"/>
      <c r="H321" s="857"/>
      <c r="I321" s="857"/>
      <c r="J321" s="859" t="s">
        <v>3860</v>
      </c>
      <c r="K321" s="840"/>
      <c r="L321" s="860"/>
    </row>
    <row r="322" spans="1:12">
      <c r="A322" s="857"/>
      <c r="B322" s="857" t="str">
        <f>B$57</f>
        <v>S2</v>
      </c>
      <c r="C322" s="858"/>
      <c r="D322" s="840"/>
      <c r="E322" s="860"/>
      <c r="H322" s="857"/>
      <c r="I322" s="857" t="s">
        <v>3302</v>
      </c>
      <c r="J322" s="858"/>
      <c r="K322" s="840"/>
      <c r="L322" s="860"/>
    </row>
    <row r="323" spans="1:12" ht="17">
      <c r="A323" s="857"/>
      <c r="B323" s="857" t="str">
        <f>B$58</f>
        <v>S3</v>
      </c>
      <c r="C323" s="858" t="s">
        <v>3861</v>
      </c>
      <c r="D323" s="861" t="s">
        <v>3761</v>
      </c>
      <c r="E323" s="860"/>
      <c r="H323" s="857"/>
      <c r="I323" s="857" t="str">
        <f>I$55</f>
        <v>MA</v>
      </c>
      <c r="J323" s="858"/>
      <c r="K323" s="840"/>
      <c r="L323" s="860"/>
    </row>
    <row r="324" spans="1:12">
      <c r="A324" s="857"/>
      <c r="B324" s="857" t="str">
        <f>B$59</f>
        <v>S4</v>
      </c>
      <c r="C324" s="858"/>
      <c r="D324" s="840"/>
      <c r="E324" s="860"/>
      <c r="H324" s="857"/>
      <c r="I324" s="857" t="str">
        <f>I$56</f>
        <v>S1</v>
      </c>
      <c r="J324" s="858"/>
      <c r="K324" s="840"/>
      <c r="L324" s="860"/>
    </row>
    <row r="325" spans="1:12">
      <c r="H325" s="857"/>
      <c r="I325" s="857" t="str">
        <f>I$57</f>
        <v>S2</v>
      </c>
      <c r="J325" s="858"/>
      <c r="K325" s="840"/>
      <c r="L325" s="860"/>
    </row>
    <row r="326" spans="1:12" ht="28">
      <c r="A326" s="857"/>
      <c r="B326" s="857"/>
      <c r="C326" s="859" t="s">
        <v>3862</v>
      </c>
      <c r="D326" s="840"/>
      <c r="E326" s="860"/>
      <c r="H326" s="857"/>
      <c r="I326" s="857" t="str">
        <f>I$58</f>
        <v>S3</v>
      </c>
      <c r="J326" s="858"/>
      <c r="K326" s="840"/>
      <c r="L326" s="860"/>
    </row>
    <row r="327" spans="1:12">
      <c r="A327" s="857"/>
      <c r="B327" s="857" t="s">
        <v>3302</v>
      </c>
      <c r="C327" s="858"/>
      <c r="D327" s="840"/>
      <c r="E327" s="860"/>
      <c r="H327" s="857"/>
      <c r="I327" s="857" t="str">
        <f>I$59</f>
        <v>S4</v>
      </c>
      <c r="J327" s="858"/>
      <c r="K327" s="840"/>
      <c r="L327" s="860"/>
    </row>
    <row r="328" spans="1:12">
      <c r="A328" s="857"/>
      <c r="B328" s="857" t="str">
        <f>B$55</f>
        <v>MA</v>
      </c>
      <c r="C328" s="858"/>
      <c r="D328" s="840"/>
      <c r="E328" s="860"/>
    </row>
    <row r="329" spans="1:12">
      <c r="A329" s="857"/>
      <c r="B329" s="857" t="str">
        <f>B$56</f>
        <v>S1</v>
      </c>
      <c r="C329" s="858"/>
      <c r="D329" s="840"/>
      <c r="E329" s="860"/>
      <c r="H329" s="857"/>
      <c r="I329" s="857"/>
      <c r="J329" s="859" t="s">
        <v>3863</v>
      </c>
      <c r="K329" s="840"/>
      <c r="L329" s="860"/>
    </row>
    <row r="330" spans="1:12">
      <c r="A330" s="857"/>
      <c r="B330" s="857" t="str">
        <f>B$57</f>
        <v>S2</v>
      </c>
      <c r="C330" s="858"/>
      <c r="D330" s="840"/>
      <c r="E330" s="860"/>
      <c r="H330" s="857"/>
      <c r="I330" s="857" t="s">
        <v>3302</v>
      </c>
      <c r="J330" s="858"/>
      <c r="K330" s="840"/>
      <c r="L330" s="860"/>
    </row>
    <row r="331" spans="1:12" ht="17">
      <c r="A331" s="857"/>
      <c r="B331" s="857" t="str">
        <f>B$58</f>
        <v>S3</v>
      </c>
      <c r="C331" s="858" t="s">
        <v>3864</v>
      </c>
      <c r="D331" s="861" t="s">
        <v>3761</v>
      </c>
      <c r="E331" s="860"/>
      <c r="H331" s="857"/>
      <c r="I331" s="857" t="str">
        <f>I$55</f>
        <v>MA</v>
      </c>
      <c r="J331" s="858"/>
      <c r="K331" s="840"/>
      <c r="L331" s="860"/>
    </row>
    <row r="332" spans="1:12">
      <c r="A332" s="857"/>
      <c r="B332" s="857" t="str">
        <f>B$59</f>
        <v>S4</v>
      </c>
      <c r="C332" s="858"/>
      <c r="D332" s="840"/>
      <c r="E332" s="860"/>
      <c r="H332" s="857"/>
      <c r="I332" s="857" t="str">
        <f>I$56</f>
        <v>S1</v>
      </c>
      <c r="J332" s="858"/>
      <c r="K332" s="840"/>
      <c r="L332" s="860"/>
    </row>
    <row r="333" spans="1:12">
      <c r="H333" s="857"/>
      <c r="I333" s="857" t="str">
        <f>I$57</f>
        <v>S2</v>
      </c>
      <c r="J333" s="858"/>
      <c r="K333" s="840"/>
      <c r="L333" s="860"/>
    </row>
    <row r="334" spans="1:12" ht="42">
      <c r="A334" s="849">
        <v>2.6</v>
      </c>
      <c r="B334" s="849"/>
      <c r="C334" s="848" t="s">
        <v>3865</v>
      </c>
      <c r="D334" s="862"/>
      <c r="E334" s="863"/>
      <c r="H334" s="857"/>
      <c r="I334" s="857" t="str">
        <f>I$58</f>
        <v>S3</v>
      </c>
      <c r="J334" s="858"/>
      <c r="K334" s="840"/>
      <c r="L334" s="860"/>
    </row>
    <row r="335" spans="1:12" ht="28">
      <c r="A335" s="857"/>
      <c r="B335" s="857"/>
      <c r="C335" s="859" t="s">
        <v>3866</v>
      </c>
      <c r="D335" s="840"/>
      <c r="E335" s="860"/>
      <c r="H335" s="857"/>
      <c r="I335" s="857" t="str">
        <f>I$59</f>
        <v>S4</v>
      </c>
      <c r="J335" s="858"/>
      <c r="K335" s="840"/>
      <c r="L335" s="860"/>
    </row>
    <row r="336" spans="1:12">
      <c r="A336" s="857"/>
      <c r="B336" s="857" t="s">
        <v>3302</v>
      </c>
      <c r="C336" s="858"/>
      <c r="D336" s="840"/>
      <c r="E336" s="860"/>
    </row>
    <row r="337" spans="1:12" ht="58.5" customHeight="1">
      <c r="A337" s="857"/>
      <c r="B337" s="857" t="str">
        <f>B$55</f>
        <v>MA</v>
      </c>
      <c r="C337" s="858"/>
      <c r="D337" s="840"/>
      <c r="E337" s="860"/>
      <c r="H337" s="849">
        <v>2.6</v>
      </c>
      <c r="I337" s="849"/>
      <c r="J337" s="848" t="s">
        <v>3865</v>
      </c>
      <c r="K337" s="862"/>
      <c r="L337" s="863"/>
    </row>
    <row r="338" spans="1:12">
      <c r="A338" s="857"/>
      <c r="B338" s="857" t="str">
        <f>B$56</f>
        <v>S1</v>
      </c>
      <c r="C338" s="858"/>
      <c r="D338" s="840"/>
      <c r="E338" s="860"/>
      <c r="H338" s="857"/>
      <c r="I338" s="857"/>
      <c r="J338" s="859" t="s">
        <v>3867</v>
      </c>
      <c r="K338" s="840"/>
      <c r="L338" s="860"/>
    </row>
    <row r="339" spans="1:12">
      <c r="A339" s="857"/>
      <c r="B339" s="857" t="str">
        <f>B$57</f>
        <v>S2</v>
      </c>
      <c r="C339" s="858"/>
      <c r="D339" s="840"/>
      <c r="E339" s="860"/>
      <c r="H339" s="857"/>
      <c r="I339" s="857" t="s">
        <v>3302</v>
      </c>
      <c r="J339" s="858"/>
      <c r="K339" s="840"/>
      <c r="L339" s="860"/>
    </row>
    <row r="340" spans="1:12" ht="28">
      <c r="A340" s="857"/>
      <c r="B340" s="857" t="str">
        <f>B$58</f>
        <v>S3</v>
      </c>
      <c r="C340" s="858" t="s">
        <v>3868</v>
      </c>
      <c r="D340" s="861" t="s">
        <v>3761</v>
      </c>
      <c r="E340" s="860"/>
      <c r="H340" s="857"/>
      <c r="I340" s="857" t="str">
        <f>I$55</f>
        <v>MA</v>
      </c>
      <c r="J340" s="858"/>
      <c r="K340" s="840"/>
      <c r="L340" s="860"/>
    </row>
    <row r="341" spans="1:12">
      <c r="A341" s="857"/>
      <c r="B341" s="857" t="str">
        <f>B$59</f>
        <v>S4</v>
      </c>
      <c r="C341" s="858"/>
      <c r="D341" s="840"/>
      <c r="E341" s="860"/>
      <c r="H341" s="857"/>
      <c r="I341" s="857" t="str">
        <f>I$56</f>
        <v>S1</v>
      </c>
      <c r="J341" s="858"/>
      <c r="K341" s="840"/>
      <c r="L341" s="860"/>
    </row>
    <row r="342" spans="1:12">
      <c r="H342" s="857"/>
      <c r="I342" s="857" t="str">
        <f>I$57</f>
        <v>S2</v>
      </c>
      <c r="J342" s="858"/>
      <c r="K342" s="840"/>
      <c r="L342" s="860"/>
    </row>
    <row r="343" spans="1:12" ht="28">
      <c r="A343" s="857"/>
      <c r="B343" s="857"/>
      <c r="C343" s="859" t="s">
        <v>3869</v>
      </c>
      <c r="D343" s="840"/>
      <c r="E343" s="860"/>
      <c r="H343" s="857"/>
      <c r="I343" s="857" t="str">
        <f>I$58</f>
        <v>S3</v>
      </c>
      <c r="J343" s="858"/>
      <c r="K343" s="840"/>
      <c r="L343" s="860"/>
    </row>
    <row r="344" spans="1:12">
      <c r="A344" s="857"/>
      <c r="B344" s="857" t="s">
        <v>3302</v>
      </c>
      <c r="C344" s="858"/>
      <c r="D344" s="840"/>
      <c r="E344" s="860"/>
      <c r="H344" s="857"/>
      <c r="I344" s="857" t="str">
        <f>I$59</f>
        <v>S4</v>
      </c>
      <c r="J344" s="858"/>
      <c r="K344" s="840"/>
      <c r="L344" s="860"/>
    </row>
    <row r="345" spans="1:12">
      <c r="A345" s="857"/>
      <c r="B345" s="857" t="str">
        <f>B$55</f>
        <v>MA</v>
      </c>
      <c r="C345" s="858"/>
      <c r="D345" s="840"/>
      <c r="E345" s="860"/>
    </row>
    <row r="346" spans="1:12">
      <c r="A346" s="857"/>
      <c r="B346" s="857" t="str">
        <f>B$56</f>
        <v>S1</v>
      </c>
      <c r="C346" s="858"/>
      <c r="D346" s="840"/>
      <c r="E346" s="860"/>
      <c r="H346" s="857"/>
      <c r="I346" s="857"/>
      <c r="J346" s="859" t="s">
        <v>3870</v>
      </c>
      <c r="K346" s="840"/>
      <c r="L346" s="860"/>
    </row>
    <row r="347" spans="1:12">
      <c r="A347" s="857"/>
      <c r="B347" s="857" t="str">
        <f>B$57</f>
        <v>S2</v>
      </c>
      <c r="C347" s="858"/>
      <c r="D347" s="840"/>
      <c r="E347" s="860"/>
      <c r="H347" s="857"/>
      <c r="I347" s="857" t="s">
        <v>3302</v>
      </c>
      <c r="J347" s="858"/>
      <c r="K347" s="840"/>
      <c r="L347" s="860"/>
    </row>
    <row r="348" spans="1:12" ht="17">
      <c r="A348" s="857"/>
      <c r="B348" s="857" t="str">
        <f>B$58</f>
        <v>S3</v>
      </c>
      <c r="C348" s="858" t="s">
        <v>3871</v>
      </c>
      <c r="D348" s="861" t="s">
        <v>3761</v>
      </c>
      <c r="E348" s="860"/>
      <c r="H348" s="857"/>
      <c r="I348" s="857" t="str">
        <f>I$55</f>
        <v>MA</v>
      </c>
      <c r="J348" s="858"/>
      <c r="K348" s="840"/>
      <c r="L348" s="860"/>
    </row>
    <row r="349" spans="1:12">
      <c r="A349" s="857"/>
      <c r="B349" s="857" t="str">
        <f>B$59</f>
        <v>S4</v>
      </c>
      <c r="C349" s="858"/>
      <c r="D349" s="840"/>
      <c r="E349" s="860"/>
      <c r="H349" s="857"/>
      <c r="I349" s="857" t="str">
        <f>I$56</f>
        <v>S1</v>
      </c>
      <c r="J349" s="858"/>
      <c r="K349" s="840"/>
      <c r="L349" s="860"/>
    </row>
    <row r="350" spans="1:12">
      <c r="H350" s="857"/>
      <c r="I350" s="857" t="str">
        <f>I$57</f>
        <v>S2</v>
      </c>
      <c r="J350" s="858"/>
      <c r="K350" s="840"/>
      <c r="L350" s="860"/>
    </row>
    <row r="351" spans="1:12" ht="28">
      <c r="A351" s="857"/>
      <c r="B351" s="857"/>
      <c r="C351" s="859" t="s">
        <v>3872</v>
      </c>
      <c r="D351" s="840"/>
      <c r="E351" s="860"/>
      <c r="H351" s="857"/>
      <c r="I351" s="857" t="str">
        <f>I$58</f>
        <v>S3</v>
      </c>
      <c r="J351" s="858"/>
      <c r="K351" s="840"/>
      <c r="L351" s="860"/>
    </row>
    <row r="352" spans="1:12">
      <c r="A352" s="857"/>
      <c r="B352" s="857" t="s">
        <v>3302</v>
      </c>
      <c r="C352" s="858"/>
      <c r="D352" s="840"/>
      <c r="E352" s="860"/>
      <c r="H352" s="857"/>
      <c r="I352" s="857" t="str">
        <f>I$59</f>
        <v>S4</v>
      </c>
      <c r="J352" s="858"/>
      <c r="K352" s="840"/>
      <c r="L352" s="860"/>
    </row>
    <row r="353" spans="1:12">
      <c r="A353" s="857"/>
      <c r="B353" s="857" t="str">
        <f>B$55</f>
        <v>MA</v>
      </c>
      <c r="C353" s="858"/>
      <c r="D353" s="840"/>
      <c r="E353" s="860"/>
    </row>
    <row r="354" spans="1:12" ht="21.75" customHeight="1">
      <c r="A354" s="857"/>
      <c r="B354" s="857" t="str">
        <f>B$56</f>
        <v>S1</v>
      </c>
      <c r="C354" s="858"/>
      <c r="D354" s="840"/>
      <c r="E354" s="860"/>
      <c r="H354" s="849">
        <v>3</v>
      </c>
      <c r="I354" s="849"/>
      <c r="J354" s="848" t="s">
        <v>3873</v>
      </c>
      <c r="K354" s="862"/>
      <c r="L354" s="863"/>
    </row>
    <row r="355" spans="1:12" ht="33" customHeight="1">
      <c r="A355" s="857"/>
      <c r="B355" s="857" t="str">
        <f>B$57</f>
        <v>S2</v>
      </c>
      <c r="C355" s="858"/>
      <c r="D355" s="840"/>
      <c r="E355" s="860"/>
      <c r="H355" s="849">
        <v>3.1</v>
      </c>
      <c r="I355" s="849"/>
      <c r="J355" s="848" t="s">
        <v>3874</v>
      </c>
      <c r="K355" s="862"/>
      <c r="L355" s="863"/>
    </row>
    <row r="356" spans="1:12" ht="17">
      <c r="A356" s="857"/>
      <c r="B356" s="857" t="str">
        <f>B$58</f>
        <v>S3</v>
      </c>
      <c r="C356" s="858" t="s">
        <v>3875</v>
      </c>
      <c r="D356" s="861" t="s">
        <v>3761</v>
      </c>
      <c r="E356" s="860"/>
      <c r="H356" s="857"/>
      <c r="I356" s="857"/>
      <c r="J356" s="859" t="s">
        <v>3876</v>
      </c>
      <c r="K356" s="840"/>
      <c r="L356" s="860"/>
    </row>
    <row r="357" spans="1:12">
      <c r="A357" s="857"/>
      <c r="B357" s="857" t="str">
        <f>B$59</f>
        <v>S4</v>
      </c>
      <c r="C357" s="858"/>
      <c r="D357" s="840"/>
      <c r="E357" s="860"/>
      <c r="H357" s="857"/>
      <c r="I357" s="857" t="s">
        <v>3302</v>
      </c>
      <c r="J357" s="858"/>
      <c r="K357" s="840"/>
      <c r="L357" s="860"/>
    </row>
    <row r="358" spans="1:12">
      <c r="H358" s="857"/>
      <c r="I358" s="857" t="str">
        <f>I$55</f>
        <v>MA</v>
      </c>
      <c r="J358" s="858"/>
      <c r="K358" s="840"/>
      <c r="L358" s="860"/>
    </row>
    <row r="359" spans="1:12" ht="84">
      <c r="A359" s="857"/>
      <c r="B359" s="857"/>
      <c r="C359" s="859" t="s">
        <v>3877</v>
      </c>
      <c r="D359" s="840"/>
      <c r="E359" s="860"/>
      <c r="H359" s="857"/>
      <c r="I359" s="857" t="str">
        <f>I$56</f>
        <v>S1</v>
      </c>
      <c r="J359" s="858"/>
      <c r="K359" s="840"/>
      <c r="L359" s="860"/>
    </row>
    <row r="360" spans="1:12">
      <c r="A360" s="857"/>
      <c r="B360" s="857" t="s">
        <v>3302</v>
      </c>
      <c r="C360" s="858"/>
      <c r="D360" s="840"/>
      <c r="E360" s="860"/>
      <c r="H360" s="857"/>
      <c r="I360" s="857" t="str">
        <f>I$57</f>
        <v>S2</v>
      </c>
      <c r="J360" s="858"/>
      <c r="K360" s="840"/>
      <c r="L360" s="860"/>
    </row>
    <row r="361" spans="1:12">
      <c r="A361" s="857"/>
      <c r="B361" s="857" t="str">
        <f>B$55</f>
        <v>MA</v>
      </c>
      <c r="C361" s="858"/>
      <c r="D361" s="840"/>
      <c r="E361" s="860"/>
      <c r="H361" s="857"/>
      <c r="I361" s="857" t="str">
        <f>I$58</f>
        <v>S3</v>
      </c>
      <c r="J361" s="858"/>
      <c r="K361" s="840"/>
      <c r="L361" s="860"/>
    </row>
    <row r="362" spans="1:12">
      <c r="A362" s="857"/>
      <c r="B362" s="857" t="str">
        <f>B$56</f>
        <v>S1</v>
      </c>
      <c r="C362" s="858"/>
      <c r="D362" s="840"/>
      <c r="E362" s="860"/>
      <c r="H362" s="857"/>
      <c r="I362" s="857" t="str">
        <f>I$59</f>
        <v>S4</v>
      </c>
      <c r="J362" s="858"/>
      <c r="K362" s="840"/>
      <c r="L362" s="860"/>
    </row>
    <row r="363" spans="1:12">
      <c r="A363" s="857"/>
      <c r="B363" s="857" t="str">
        <f>B$57</f>
        <v>S2</v>
      </c>
      <c r="C363" s="858"/>
      <c r="D363" s="840"/>
      <c r="E363" s="860"/>
    </row>
    <row r="364" spans="1:12" ht="17">
      <c r="A364" s="857"/>
      <c r="B364" s="857" t="str">
        <f>B$58</f>
        <v>S3</v>
      </c>
      <c r="C364" s="858" t="s">
        <v>3878</v>
      </c>
      <c r="D364" s="861" t="s">
        <v>3761</v>
      </c>
      <c r="E364" s="860"/>
      <c r="H364" s="857"/>
      <c r="I364" s="857"/>
      <c r="J364" s="859" t="s">
        <v>3879</v>
      </c>
      <c r="K364" s="840"/>
      <c r="L364" s="860"/>
    </row>
    <row r="365" spans="1:12">
      <c r="A365" s="857"/>
      <c r="B365" s="857" t="str">
        <f>B$59</f>
        <v>S4</v>
      </c>
      <c r="C365" s="858"/>
      <c r="D365" s="840"/>
      <c r="E365" s="860"/>
      <c r="H365" s="857"/>
      <c r="I365" s="857" t="s">
        <v>3302</v>
      </c>
      <c r="J365" s="858"/>
      <c r="K365" s="840"/>
      <c r="L365" s="860"/>
    </row>
    <row r="366" spans="1:12">
      <c r="H366" s="857"/>
      <c r="I366" s="857" t="str">
        <f>I$55</f>
        <v>MA</v>
      </c>
      <c r="J366" s="858"/>
      <c r="K366" s="840"/>
      <c r="L366" s="860"/>
    </row>
    <row r="367" spans="1:12" ht="28">
      <c r="A367" s="857"/>
      <c r="B367" s="857"/>
      <c r="C367" s="859" t="s">
        <v>3880</v>
      </c>
      <c r="D367" s="840"/>
      <c r="E367" s="860"/>
      <c r="H367" s="857"/>
      <c r="I367" s="857" t="str">
        <f>I$56</f>
        <v>S1</v>
      </c>
      <c r="J367" s="858"/>
      <c r="K367" s="840"/>
      <c r="L367" s="860"/>
    </row>
    <row r="368" spans="1:12">
      <c r="A368" s="857"/>
      <c r="B368" s="857" t="s">
        <v>3302</v>
      </c>
      <c r="C368" s="858"/>
      <c r="D368" s="840"/>
      <c r="E368" s="860"/>
      <c r="H368" s="857"/>
      <c r="I368" s="857" t="str">
        <f>I$57</f>
        <v>S2</v>
      </c>
      <c r="J368" s="858"/>
      <c r="K368" s="840"/>
      <c r="L368" s="860"/>
    </row>
    <row r="369" spans="1:12">
      <c r="A369" s="857"/>
      <c r="B369" s="857" t="str">
        <f>B$55</f>
        <v>MA</v>
      </c>
      <c r="C369" s="858"/>
      <c r="D369" s="840"/>
      <c r="E369" s="860"/>
      <c r="H369" s="857"/>
      <c r="I369" s="857" t="str">
        <f>I$58</f>
        <v>S3</v>
      </c>
      <c r="J369" s="858"/>
      <c r="K369" s="840"/>
      <c r="L369" s="860"/>
    </row>
    <row r="370" spans="1:12">
      <c r="A370" s="857"/>
      <c r="B370" s="857" t="str">
        <f>B$56</f>
        <v>S1</v>
      </c>
      <c r="C370" s="858"/>
      <c r="D370" s="840"/>
      <c r="E370" s="860"/>
      <c r="H370" s="857"/>
      <c r="I370" s="857" t="str">
        <f>I$59</f>
        <v>S4</v>
      </c>
      <c r="J370" s="858"/>
      <c r="K370" s="840"/>
      <c r="L370" s="860"/>
    </row>
    <row r="371" spans="1:12">
      <c r="A371" s="857"/>
      <c r="B371" s="857" t="str">
        <f>B$57</f>
        <v>S2</v>
      </c>
      <c r="C371" s="858"/>
      <c r="D371" s="840"/>
      <c r="E371" s="860"/>
    </row>
    <row r="372" spans="1:12" ht="56">
      <c r="A372" s="857"/>
      <c r="B372" s="857" t="str">
        <f>B$58</f>
        <v>S3</v>
      </c>
      <c r="C372" s="858" t="s">
        <v>3881</v>
      </c>
      <c r="D372" s="861" t="s">
        <v>3761</v>
      </c>
      <c r="E372" s="860"/>
      <c r="H372" s="857"/>
      <c r="I372" s="857"/>
      <c r="J372" s="859" t="s">
        <v>3882</v>
      </c>
      <c r="K372" s="840"/>
      <c r="L372" s="860"/>
    </row>
    <row r="373" spans="1:12">
      <c r="A373" s="857"/>
      <c r="B373" s="857" t="str">
        <f>B$59</f>
        <v>S4</v>
      </c>
      <c r="C373" s="858"/>
      <c r="D373" s="840"/>
      <c r="E373" s="860"/>
      <c r="H373" s="857"/>
      <c r="I373" s="857" t="s">
        <v>3302</v>
      </c>
      <c r="J373" s="858"/>
      <c r="K373" s="840"/>
      <c r="L373" s="860"/>
    </row>
    <row r="374" spans="1:12">
      <c r="H374" s="857"/>
      <c r="I374" s="857" t="str">
        <f>I$55</f>
        <v>MA</v>
      </c>
      <c r="J374" s="858"/>
      <c r="K374" s="840"/>
      <c r="L374" s="860"/>
    </row>
    <row r="375" spans="1:12" ht="59">
      <c r="A375" s="849">
        <v>3</v>
      </c>
      <c r="B375" s="849"/>
      <c r="C375" s="848" t="s">
        <v>3873</v>
      </c>
      <c r="D375" s="862"/>
      <c r="E375" s="863"/>
      <c r="H375" s="857"/>
      <c r="I375" s="857" t="str">
        <f>I$56</f>
        <v>S1</v>
      </c>
      <c r="J375" s="858"/>
      <c r="K375" s="840"/>
      <c r="L375" s="860"/>
    </row>
    <row r="376" spans="1:12" ht="84">
      <c r="A376" s="849">
        <v>3.1</v>
      </c>
      <c r="B376" s="849"/>
      <c r="C376" s="848" t="s">
        <v>3874</v>
      </c>
      <c r="D376" s="862"/>
      <c r="E376" s="863"/>
      <c r="H376" s="857"/>
      <c r="I376" s="857" t="str">
        <f>I$57</f>
        <v>S2</v>
      </c>
      <c r="J376" s="858"/>
      <c r="K376" s="840"/>
      <c r="L376" s="860"/>
    </row>
    <row r="377" spans="1:12">
      <c r="A377" s="857"/>
      <c r="B377" s="857"/>
      <c r="C377" s="859" t="s">
        <v>3883</v>
      </c>
      <c r="D377" s="840"/>
      <c r="E377" s="860"/>
      <c r="H377" s="857"/>
      <c r="I377" s="857" t="str">
        <f>I$58</f>
        <v>S3</v>
      </c>
      <c r="J377" s="858"/>
      <c r="K377" s="840"/>
      <c r="L377" s="860"/>
    </row>
    <row r="378" spans="1:12">
      <c r="A378" s="857"/>
      <c r="B378" s="857" t="s">
        <v>3302</v>
      </c>
      <c r="C378" s="858"/>
      <c r="D378" s="840"/>
      <c r="E378" s="860"/>
      <c r="H378" s="857"/>
      <c r="I378" s="857" t="str">
        <f>I$59</f>
        <v>S4</v>
      </c>
      <c r="J378" s="858"/>
      <c r="K378" s="840"/>
      <c r="L378" s="860"/>
    </row>
    <row r="379" spans="1:12">
      <c r="A379" s="857"/>
      <c r="B379" s="857" t="str">
        <f>B$55</f>
        <v>MA</v>
      </c>
      <c r="C379" s="858"/>
      <c r="D379" s="840"/>
      <c r="E379" s="860"/>
    </row>
    <row r="380" spans="1:12" ht="18" customHeight="1">
      <c r="A380" s="857"/>
      <c r="B380" s="857" t="str">
        <f>B$56</f>
        <v>S1</v>
      </c>
      <c r="C380" s="858"/>
      <c r="D380" s="840"/>
      <c r="E380" s="860"/>
      <c r="H380" s="849">
        <v>3.2</v>
      </c>
      <c r="I380" s="849"/>
      <c r="J380" s="848" t="s">
        <v>3884</v>
      </c>
      <c r="K380" s="862"/>
      <c r="L380" s="863"/>
    </row>
    <row r="381" spans="1:12">
      <c r="A381" s="857"/>
      <c r="B381" s="857" t="str">
        <f>B$57</f>
        <v>S2</v>
      </c>
      <c r="C381" s="858"/>
      <c r="D381" s="840"/>
      <c r="E381" s="860"/>
      <c r="H381" s="857"/>
      <c r="I381" s="857"/>
      <c r="J381" s="859" t="s">
        <v>3885</v>
      </c>
      <c r="K381" s="840"/>
      <c r="L381" s="860"/>
    </row>
    <row r="382" spans="1:12">
      <c r="A382" s="857"/>
      <c r="B382" s="857" t="str">
        <f>B$58</f>
        <v>S3</v>
      </c>
      <c r="C382" s="858"/>
      <c r="D382" s="840"/>
      <c r="E382" s="860"/>
      <c r="H382" s="857"/>
      <c r="I382" s="857" t="s">
        <v>3302</v>
      </c>
      <c r="J382" s="858"/>
      <c r="K382" s="840"/>
      <c r="L382" s="860"/>
    </row>
    <row r="383" spans="1:12">
      <c r="A383" s="857"/>
      <c r="B383" s="857" t="str">
        <f>B$59</f>
        <v>S4</v>
      </c>
      <c r="C383" s="858"/>
      <c r="D383" s="840"/>
      <c r="E383" s="860"/>
      <c r="H383" s="857"/>
      <c r="I383" s="857" t="str">
        <f>I$55</f>
        <v>MA</v>
      </c>
      <c r="J383" s="858"/>
      <c r="K383" s="840"/>
      <c r="L383" s="860"/>
    </row>
    <row r="384" spans="1:12">
      <c r="H384" s="857"/>
      <c r="I384" s="857" t="str">
        <f>I$56</f>
        <v>S1</v>
      </c>
      <c r="J384" s="858"/>
      <c r="K384" s="840"/>
      <c r="L384" s="860"/>
    </row>
    <row r="385" spans="1:12" ht="140">
      <c r="A385" s="857"/>
      <c r="B385" s="857"/>
      <c r="C385" s="859" t="s">
        <v>3886</v>
      </c>
      <c r="D385" s="840"/>
      <c r="E385" s="860"/>
      <c r="H385" s="857"/>
      <c r="I385" s="857" t="str">
        <f>I$57</f>
        <v>S2</v>
      </c>
      <c r="J385" s="858"/>
      <c r="K385" s="840"/>
      <c r="L385" s="860"/>
    </row>
    <row r="386" spans="1:12">
      <c r="A386" s="857"/>
      <c r="B386" s="857" t="s">
        <v>3302</v>
      </c>
      <c r="C386" s="858"/>
      <c r="D386" s="840"/>
      <c r="E386" s="860"/>
      <c r="H386" s="857"/>
      <c r="I386" s="857" t="str">
        <f>I$58</f>
        <v>S3</v>
      </c>
      <c r="J386" s="858"/>
      <c r="K386" s="840"/>
      <c r="L386" s="860"/>
    </row>
    <row r="387" spans="1:12">
      <c r="A387" s="857"/>
      <c r="B387" s="857" t="str">
        <f>B$55</f>
        <v>MA</v>
      </c>
      <c r="C387" s="858"/>
      <c r="D387" s="840"/>
      <c r="E387" s="860"/>
      <c r="H387" s="857"/>
      <c r="I387" s="857" t="str">
        <f>I$59</f>
        <v>S4</v>
      </c>
      <c r="J387" s="858"/>
      <c r="K387" s="840"/>
      <c r="L387" s="860"/>
    </row>
    <row r="388" spans="1:12">
      <c r="A388" s="857"/>
      <c r="B388" s="857" t="str">
        <f>B$56</f>
        <v>S1</v>
      </c>
      <c r="C388" s="858"/>
      <c r="D388" s="840"/>
      <c r="E388" s="860"/>
    </row>
    <row r="389" spans="1:12">
      <c r="A389" s="857"/>
      <c r="B389" s="857" t="str">
        <f>B$57</f>
        <v>S2</v>
      </c>
      <c r="C389" s="858"/>
      <c r="D389" s="840"/>
      <c r="E389" s="860"/>
      <c r="H389" s="857"/>
      <c r="I389" s="857"/>
      <c r="J389" s="859" t="s">
        <v>3887</v>
      </c>
      <c r="K389" s="840"/>
      <c r="L389" s="860"/>
    </row>
    <row r="390" spans="1:12">
      <c r="A390" s="857"/>
      <c r="B390" s="857" t="str">
        <f>B$58</f>
        <v>S3</v>
      </c>
      <c r="C390" s="858"/>
      <c r="D390" s="840"/>
      <c r="E390" s="860"/>
      <c r="H390" s="857"/>
      <c r="I390" s="857" t="s">
        <v>3302</v>
      </c>
      <c r="J390" s="858"/>
      <c r="K390" s="840"/>
      <c r="L390" s="860"/>
    </row>
    <row r="391" spans="1:12">
      <c r="A391" s="857"/>
      <c r="B391" s="857" t="str">
        <f>B$59</f>
        <v>S4</v>
      </c>
      <c r="C391" s="858"/>
      <c r="D391" s="840"/>
      <c r="E391" s="860"/>
      <c r="H391" s="857"/>
      <c r="I391" s="857" t="str">
        <f>I$55</f>
        <v>MA</v>
      </c>
      <c r="J391" s="858"/>
      <c r="K391" s="840"/>
      <c r="L391" s="860"/>
    </row>
    <row r="392" spans="1:12">
      <c r="H392" s="857"/>
      <c r="I392" s="857" t="str">
        <f>I$56</f>
        <v>S1</v>
      </c>
      <c r="J392" s="858"/>
      <c r="K392" s="840"/>
      <c r="L392" s="860"/>
    </row>
    <row r="393" spans="1:12" ht="56">
      <c r="A393" s="857"/>
      <c r="B393" s="857"/>
      <c r="C393" s="859" t="s">
        <v>3888</v>
      </c>
      <c r="D393" s="840"/>
      <c r="E393" s="860"/>
      <c r="H393" s="857"/>
      <c r="I393" s="857" t="str">
        <f>I$57</f>
        <v>S2</v>
      </c>
      <c r="J393" s="858"/>
      <c r="K393" s="840"/>
      <c r="L393" s="860"/>
    </row>
    <row r="394" spans="1:12">
      <c r="A394" s="857"/>
      <c r="B394" s="857" t="s">
        <v>3302</v>
      </c>
      <c r="C394" s="858"/>
      <c r="D394" s="840"/>
      <c r="E394" s="860"/>
      <c r="H394" s="857"/>
      <c r="I394" s="857" t="str">
        <f>I$58</f>
        <v>S3</v>
      </c>
      <c r="J394" s="858"/>
      <c r="K394" s="840"/>
      <c r="L394" s="860"/>
    </row>
    <row r="395" spans="1:12">
      <c r="A395" s="857"/>
      <c r="B395" s="857" t="str">
        <f>B$55</f>
        <v>MA</v>
      </c>
      <c r="C395" s="858"/>
      <c r="D395" s="840"/>
      <c r="E395" s="860"/>
      <c r="H395" s="857"/>
      <c r="I395" s="857" t="str">
        <f>I$59</f>
        <v>S4</v>
      </c>
      <c r="J395" s="858"/>
      <c r="K395" s="840"/>
      <c r="L395" s="860"/>
    </row>
    <row r="396" spans="1:12">
      <c r="A396" s="857"/>
      <c r="B396" s="857" t="str">
        <f>B$56</f>
        <v>S1</v>
      </c>
      <c r="C396" s="858"/>
      <c r="D396" s="840"/>
      <c r="E396" s="860"/>
    </row>
    <row r="397" spans="1:12">
      <c r="A397" s="857"/>
      <c r="B397" s="857" t="str">
        <f>B$57</f>
        <v>S2</v>
      </c>
      <c r="C397" s="858"/>
      <c r="D397" s="840"/>
      <c r="E397" s="860"/>
      <c r="H397" s="857"/>
      <c r="I397" s="857"/>
      <c r="J397" s="859" t="s">
        <v>3889</v>
      </c>
      <c r="K397" s="840"/>
      <c r="L397" s="860"/>
    </row>
    <row r="398" spans="1:12">
      <c r="A398" s="857"/>
      <c r="B398" s="857" t="str">
        <f>B$58</f>
        <v>S3</v>
      </c>
      <c r="C398" s="858"/>
      <c r="D398" s="840"/>
      <c r="E398" s="860"/>
      <c r="H398" s="857"/>
      <c r="I398" s="857" t="s">
        <v>3302</v>
      </c>
      <c r="J398" s="858"/>
      <c r="K398" s="840"/>
      <c r="L398" s="860"/>
    </row>
    <row r="399" spans="1:12">
      <c r="A399" s="857"/>
      <c r="B399" s="857" t="str">
        <f>B$59</f>
        <v>S4</v>
      </c>
      <c r="C399" s="858"/>
      <c r="D399" s="840"/>
      <c r="E399" s="860"/>
      <c r="H399" s="857"/>
      <c r="I399" s="857" t="str">
        <f>I$55</f>
        <v>MA</v>
      </c>
      <c r="J399" s="858"/>
      <c r="K399" s="840"/>
      <c r="L399" s="860"/>
    </row>
    <row r="400" spans="1:12">
      <c r="H400" s="857"/>
      <c r="I400" s="857" t="str">
        <f>I$56</f>
        <v>S1</v>
      </c>
      <c r="J400" s="858"/>
      <c r="K400" s="840"/>
      <c r="L400" s="860"/>
    </row>
    <row r="401" spans="1:12" ht="56">
      <c r="A401" s="857"/>
      <c r="B401" s="857"/>
      <c r="C401" s="859" t="s">
        <v>3890</v>
      </c>
      <c r="D401" s="840"/>
      <c r="E401" s="860"/>
      <c r="H401" s="857"/>
      <c r="I401" s="857" t="str">
        <f>I$57</f>
        <v>S2</v>
      </c>
      <c r="J401" s="858"/>
      <c r="K401" s="840"/>
      <c r="L401" s="860"/>
    </row>
    <row r="402" spans="1:12">
      <c r="A402" s="857"/>
      <c r="B402" s="857" t="s">
        <v>3302</v>
      </c>
      <c r="C402" s="858"/>
      <c r="D402" s="840"/>
      <c r="E402" s="860"/>
      <c r="H402" s="857"/>
      <c r="I402" s="857" t="str">
        <f>I$58</f>
        <v>S3</v>
      </c>
      <c r="J402" s="858"/>
      <c r="K402" s="840"/>
      <c r="L402" s="860"/>
    </row>
    <row r="403" spans="1:12">
      <c r="A403" s="857"/>
      <c r="B403" s="857" t="str">
        <f>B$55</f>
        <v>MA</v>
      </c>
      <c r="C403" s="858"/>
      <c r="D403" s="840"/>
      <c r="E403" s="860"/>
      <c r="H403" s="857"/>
      <c r="I403" s="857" t="str">
        <f>I$59</f>
        <v>S4</v>
      </c>
      <c r="J403" s="858"/>
      <c r="K403" s="840"/>
      <c r="L403" s="860"/>
    </row>
    <row r="404" spans="1:12">
      <c r="A404" s="857"/>
      <c r="B404" s="857" t="str">
        <f>B$56</f>
        <v>S1</v>
      </c>
      <c r="C404" s="858"/>
      <c r="D404" s="840"/>
      <c r="E404" s="860"/>
      <c r="J404" s="867"/>
    </row>
    <row r="405" spans="1:12" ht="84">
      <c r="A405" s="857"/>
      <c r="B405" s="857" t="str">
        <f>B$57</f>
        <v>S2</v>
      </c>
      <c r="C405" s="858"/>
      <c r="D405" s="840"/>
      <c r="E405" s="860"/>
      <c r="H405" s="849">
        <v>3.3</v>
      </c>
      <c r="I405" s="849"/>
      <c r="J405" s="848" t="s">
        <v>3891</v>
      </c>
      <c r="K405" s="862"/>
      <c r="L405" s="863"/>
    </row>
    <row r="406" spans="1:12">
      <c r="A406" s="857"/>
      <c r="B406" s="857" t="str">
        <f>B$58</f>
        <v>S3</v>
      </c>
      <c r="C406" s="858"/>
      <c r="D406" s="840"/>
      <c r="E406" s="860"/>
      <c r="H406" s="857"/>
      <c r="I406" s="857"/>
      <c r="J406" s="859" t="s">
        <v>3892</v>
      </c>
      <c r="K406" s="840"/>
      <c r="L406" s="860"/>
    </row>
    <row r="407" spans="1:12">
      <c r="A407" s="857"/>
      <c r="B407" s="857" t="str">
        <f>B$59</f>
        <v>S4</v>
      </c>
      <c r="C407" s="858"/>
      <c r="D407" s="840"/>
      <c r="E407" s="860"/>
      <c r="H407" s="857"/>
      <c r="I407" s="857" t="s">
        <v>3302</v>
      </c>
      <c r="J407" s="858"/>
      <c r="K407" s="840"/>
      <c r="L407" s="860"/>
    </row>
    <row r="408" spans="1:12">
      <c r="H408" s="857"/>
      <c r="I408" s="857" t="str">
        <f>I$55</f>
        <v>MA</v>
      </c>
      <c r="J408" s="858"/>
      <c r="K408" s="840"/>
      <c r="L408" s="860"/>
    </row>
    <row r="409" spans="1:12" ht="70">
      <c r="A409" s="849">
        <v>3.2</v>
      </c>
      <c r="B409" s="849"/>
      <c r="C409" s="848" t="s">
        <v>3884</v>
      </c>
      <c r="D409" s="862"/>
      <c r="E409" s="863"/>
      <c r="H409" s="857"/>
      <c r="I409" s="857" t="str">
        <f>I$56</f>
        <v>S1</v>
      </c>
      <c r="J409" s="858"/>
      <c r="K409" s="840"/>
      <c r="L409" s="860"/>
    </row>
    <row r="410" spans="1:12" ht="56">
      <c r="A410" s="857"/>
      <c r="B410" s="857"/>
      <c r="C410" s="859" t="s">
        <v>3893</v>
      </c>
      <c r="D410" s="840"/>
      <c r="E410" s="860"/>
      <c r="H410" s="857"/>
      <c r="I410" s="857" t="str">
        <f>I$57</f>
        <v>S2</v>
      </c>
      <c r="J410" s="858"/>
      <c r="K410" s="840"/>
      <c r="L410" s="860"/>
    </row>
    <row r="411" spans="1:12">
      <c r="A411" s="857"/>
      <c r="B411" s="857" t="s">
        <v>3302</v>
      </c>
      <c r="C411" s="858"/>
      <c r="D411" s="840"/>
      <c r="E411" s="860"/>
      <c r="H411" s="857"/>
      <c r="I411" s="857" t="str">
        <f>I$58</f>
        <v>S3</v>
      </c>
      <c r="J411" s="858"/>
      <c r="K411" s="840"/>
      <c r="L411" s="860"/>
    </row>
    <row r="412" spans="1:12">
      <c r="A412" s="857"/>
      <c r="B412" s="857" t="str">
        <f>B$55</f>
        <v>MA</v>
      </c>
      <c r="C412" s="858"/>
      <c r="D412" s="840"/>
      <c r="E412" s="860"/>
      <c r="H412" s="857"/>
      <c r="I412" s="857" t="str">
        <f>I$59</f>
        <v>S4</v>
      </c>
      <c r="J412" s="858"/>
      <c r="K412" s="840"/>
      <c r="L412" s="860"/>
    </row>
    <row r="413" spans="1:12">
      <c r="A413" s="857"/>
      <c r="B413" s="857" t="str">
        <f>B$56</f>
        <v>S1</v>
      </c>
      <c r="C413" s="858"/>
      <c r="D413" s="840"/>
      <c r="E413" s="860"/>
    </row>
    <row r="414" spans="1:12">
      <c r="A414" s="857"/>
      <c r="B414" s="857" t="str">
        <f>B$57</f>
        <v>S2</v>
      </c>
      <c r="C414" s="858"/>
      <c r="D414" s="840"/>
      <c r="E414" s="860"/>
      <c r="H414" s="857"/>
      <c r="I414" s="857"/>
      <c r="J414" s="859" t="s">
        <v>2764</v>
      </c>
      <c r="K414" s="840"/>
      <c r="L414" s="860"/>
    </row>
    <row r="415" spans="1:12" ht="42">
      <c r="A415" s="857"/>
      <c r="B415" s="857" t="str">
        <f>B$58</f>
        <v>S3</v>
      </c>
      <c r="C415" s="865" t="s">
        <v>3894</v>
      </c>
      <c r="D415" s="861" t="s">
        <v>3761</v>
      </c>
      <c r="E415" s="860"/>
      <c r="H415" s="857"/>
      <c r="I415" s="857" t="s">
        <v>3302</v>
      </c>
      <c r="J415" s="858"/>
      <c r="K415" s="840"/>
      <c r="L415" s="860"/>
    </row>
    <row r="416" spans="1:12" ht="28">
      <c r="A416" s="857"/>
      <c r="B416" s="857" t="str">
        <f>B$59</f>
        <v>S4</v>
      </c>
      <c r="C416" s="858" t="s">
        <v>4530</v>
      </c>
      <c r="D416" s="861" t="s">
        <v>3761</v>
      </c>
      <c r="E416" s="860"/>
      <c r="H416" s="857"/>
      <c r="I416" s="857" t="str">
        <f>I$55</f>
        <v>MA</v>
      </c>
      <c r="J416" s="858"/>
      <c r="K416" s="840"/>
      <c r="L416" s="860"/>
    </row>
    <row r="417" spans="1:12">
      <c r="H417" s="857"/>
      <c r="I417" s="857" t="str">
        <f>I$56</f>
        <v>S1</v>
      </c>
      <c r="J417" s="858"/>
      <c r="K417" s="840"/>
      <c r="L417" s="860"/>
    </row>
    <row r="418" spans="1:12" ht="28">
      <c r="A418" s="857"/>
      <c r="B418" s="857"/>
      <c r="C418" s="859" t="s">
        <v>3895</v>
      </c>
      <c r="D418" s="840"/>
      <c r="E418" s="860"/>
      <c r="H418" s="857"/>
      <c r="I418" s="857" t="str">
        <f>I$57</f>
        <v>S2</v>
      </c>
      <c r="J418" s="858"/>
      <c r="K418" s="840"/>
      <c r="L418" s="860"/>
    </row>
    <row r="419" spans="1:12">
      <c r="A419" s="857"/>
      <c r="B419" s="857" t="s">
        <v>3302</v>
      </c>
      <c r="C419" s="858"/>
      <c r="D419" s="840"/>
      <c r="E419" s="860"/>
      <c r="H419" s="857"/>
      <c r="I419" s="857" t="str">
        <f>I$58</f>
        <v>S3</v>
      </c>
      <c r="J419" s="858"/>
      <c r="K419" s="840"/>
      <c r="L419" s="860"/>
    </row>
    <row r="420" spans="1:12">
      <c r="A420" s="857"/>
      <c r="B420" s="857" t="str">
        <f>B$55</f>
        <v>MA</v>
      </c>
      <c r="C420" s="858"/>
      <c r="D420" s="840"/>
      <c r="E420" s="860"/>
      <c r="H420" s="857"/>
      <c r="I420" s="857" t="str">
        <f>I$59</f>
        <v>S4</v>
      </c>
      <c r="J420" s="858"/>
      <c r="K420" s="840"/>
      <c r="L420" s="860"/>
    </row>
    <row r="421" spans="1:12">
      <c r="A421" s="857"/>
      <c r="B421" s="857" t="str">
        <f>B$56</f>
        <v>S1</v>
      </c>
      <c r="C421" s="858"/>
      <c r="D421" s="840"/>
      <c r="E421" s="860"/>
    </row>
    <row r="422" spans="1:12">
      <c r="A422" s="857"/>
      <c r="B422" s="857" t="str">
        <f>B$57</f>
        <v>S2</v>
      </c>
      <c r="C422" s="858"/>
      <c r="D422" s="840"/>
      <c r="E422" s="860"/>
      <c r="H422" s="857"/>
      <c r="I422" s="857"/>
      <c r="J422" s="859" t="s">
        <v>3896</v>
      </c>
      <c r="K422" s="840"/>
      <c r="L422" s="860"/>
    </row>
    <row r="423" spans="1:12" ht="28">
      <c r="A423" s="857"/>
      <c r="B423" s="857" t="str">
        <f>B$58</f>
        <v>S3</v>
      </c>
      <c r="C423" s="865" t="s">
        <v>3897</v>
      </c>
      <c r="D423" s="861" t="s">
        <v>3761</v>
      </c>
      <c r="E423" s="860"/>
      <c r="H423" s="857"/>
      <c r="I423" s="857" t="s">
        <v>3302</v>
      </c>
      <c r="J423" s="858"/>
      <c r="K423" s="840"/>
      <c r="L423" s="860"/>
    </row>
    <row r="424" spans="1:12" ht="56">
      <c r="A424" s="857"/>
      <c r="B424" s="857" t="str">
        <f>B$59</f>
        <v>S4</v>
      </c>
      <c r="C424" s="858" t="s">
        <v>4531</v>
      </c>
      <c r="D424" s="861" t="s">
        <v>3761</v>
      </c>
      <c r="E424" s="860"/>
      <c r="H424" s="857"/>
      <c r="I424" s="857" t="str">
        <f>I$55</f>
        <v>MA</v>
      </c>
      <c r="J424" s="858"/>
      <c r="K424" s="840"/>
      <c r="L424" s="860"/>
    </row>
    <row r="425" spans="1:12">
      <c r="H425" s="857"/>
      <c r="I425" s="857" t="str">
        <f>I$56</f>
        <v>S1</v>
      </c>
      <c r="J425" s="858"/>
      <c r="K425" s="840"/>
      <c r="L425" s="860"/>
    </row>
    <row r="426" spans="1:12" ht="42">
      <c r="A426" s="857"/>
      <c r="B426" s="857"/>
      <c r="C426" s="859" t="s">
        <v>3898</v>
      </c>
      <c r="D426" s="840"/>
      <c r="E426" s="860"/>
      <c r="H426" s="857"/>
      <c r="I426" s="857" t="str">
        <f>I$57</f>
        <v>S2</v>
      </c>
      <c r="J426" s="858"/>
      <c r="K426" s="840"/>
      <c r="L426" s="860"/>
    </row>
    <row r="427" spans="1:12">
      <c r="A427" s="857"/>
      <c r="B427" s="857" t="s">
        <v>3302</v>
      </c>
      <c r="C427" s="858"/>
      <c r="D427" s="840"/>
      <c r="E427" s="860"/>
      <c r="H427" s="857"/>
      <c r="I427" s="857" t="str">
        <f>I$58</f>
        <v>S3</v>
      </c>
      <c r="J427" s="858"/>
      <c r="K427" s="840"/>
      <c r="L427" s="860"/>
    </row>
    <row r="428" spans="1:12">
      <c r="A428" s="857"/>
      <c r="B428" s="857" t="str">
        <f>B$55</f>
        <v>MA</v>
      </c>
      <c r="C428" s="858"/>
      <c r="D428" s="840"/>
      <c r="E428" s="860"/>
      <c r="H428" s="857"/>
      <c r="I428" s="857" t="str">
        <f>I$59</f>
        <v>S4</v>
      </c>
      <c r="J428" s="858"/>
      <c r="K428" s="840"/>
      <c r="L428" s="860"/>
    </row>
    <row r="429" spans="1:12">
      <c r="A429" s="857"/>
      <c r="B429" s="857" t="str">
        <f>B$56</f>
        <v>S1</v>
      </c>
      <c r="C429" s="858"/>
      <c r="D429" s="840"/>
      <c r="E429" s="860"/>
    </row>
    <row r="430" spans="1:12" ht="42">
      <c r="A430" s="857"/>
      <c r="B430" s="857" t="str">
        <f>B$57</f>
        <v>S2</v>
      </c>
      <c r="C430" s="858"/>
      <c r="D430" s="840"/>
      <c r="E430" s="860"/>
      <c r="H430" s="849">
        <v>3.4</v>
      </c>
      <c r="I430" s="849"/>
      <c r="J430" s="848" t="s">
        <v>3899</v>
      </c>
      <c r="K430" s="862"/>
      <c r="L430" s="863"/>
    </row>
    <row r="431" spans="1:12" ht="112">
      <c r="A431" s="857"/>
      <c r="B431" s="857" t="str">
        <f>B$58</f>
        <v>S3</v>
      </c>
      <c r="C431" s="1002" t="s">
        <v>3900</v>
      </c>
      <c r="D431" s="1015" t="s">
        <v>3761</v>
      </c>
      <c r="E431" s="1015" t="s">
        <v>3901</v>
      </c>
      <c r="H431" s="857"/>
      <c r="I431" s="857"/>
      <c r="J431" s="859" t="s">
        <v>3902</v>
      </c>
      <c r="K431" s="840"/>
      <c r="L431" s="860"/>
    </row>
    <row r="432" spans="1:12" ht="70">
      <c r="A432" s="857"/>
      <c r="B432" s="857" t="str">
        <f>B$59</f>
        <v>S4</v>
      </c>
      <c r="C432" s="858" t="s">
        <v>4532</v>
      </c>
      <c r="D432" s="861" t="s">
        <v>3761</v>
      </c>
      <c r="E432" s="860"/>
      <c r="H432" s="857"/>
      <c r="I432" s="857" t="s">
        <v>3302</v>
      </c>
      <c r="J432" s="858"/>
      <c r="K432" s="840"/>
      <c r="L432" s="860"/>
    </row>
    <row r="433" spans="1:12">
      <c r="H433" s="857"/>
      <c r="I433" s="857" t="str">
        <f>I$55</f>
        <v>MA</v>
      </c>
      <c r="J433" s="858"/>
      <c r="K433" s="840"/>
      <c r="L433" s="860"/>
    </row>
    <row r="434" spans="1:12" ht="56">
      <c r="A434" s="857"/>
      <c r="B434" s="857"/>
      <c r="C434" s="859" t="s">
        <v>3903</v>
      </c>
      <c r="D434" s="840"/>
      <c r="E434" s="860"/>
      <c r="H434" s="857"/>
      <c r="I434" s="857" t="str">
        <f>I$56</f>
        <v>S1</v>
      </c>
      <c r="J434" s="858"/>
      <c r="K434" s="840"/>
      <c r="L434" s="860"/>
    </row>
    <row r="435" spans="1:12">
      <c r="A435" s="857"/>
      <c r="B435" s="857" t="s">
        <v>3302</v>
      </c>
      <c r="C435" s="858"/>
      <c r="D435" s="840"/>
      <c r="E435" s="860"/>
      <c r="H435" s="857"/>
      <c r="I435" s="857" t="str">
        <f>I$57</f>
        <v>S2</v>
      </c>
      <c r="J435" s="858"/>
      <c r="K435" s="840"/>
      <c r="L435" s="860"/>
    </row>
    <row r="436" spans="1:12">
      <c r="A436" s="857"/>
      <c r="B436" s="857" t="str">
        <f>B$55</f>
        <v>MA</v>
      </c>
      <c r="C436" s="858"/>
      <c r="D436" s="840"/>
      <c r="E436" s="860"/>
      <c r="H436" s="857"/>
      <c r="I436" s="857" t="str">
        <f>I$58</f>
        <v>S3</v>
      </c>
      <c r="J436" s="858"/>
      <c r="K436" s="840"/>
      <c r="L436" s="860"/>
    </row>
    <row r="437" spans="1:12">
      <c r="A437" s="857"/>
      <c r="B437" s="857" t="str">
        <f>B$56</f>
        <v>S1</v>
      </c>
      <c r="C437" s="858"/>
      <c r="D437" s="840"/>
      <c r="E437" s="860"/>
      <c r="H437" s="857"/>
      <c r="I437" s="857" t="str">
        <f>I$59</f>
        <v>S4</v>
      </c>
      <c r="J437" s="858"/>
      <c r="K437" s="840"/>
      <c r="L437" s="860"/>
    </row>
    <row r="438" spans="1:12">
      <c r="A438" s="857"/>
      <c r="B438" s="857" t="str">
        <f>B$57</f>
        <v>S2</v>
      </c>
      <c r="C438" s="858"/>
      <c r="D438" s="840"/>
      <c r="E438" s="860"/>
    </row>
    <row r="439" spans="1:12" ht="28">
      <c r="A439" s="857"/>
      <c r="B439" s="857" t="str">
        <f>B$58</f>
        <v>S3</v>
      </c>
      <c r="C439" s="865" t="s">
        <v>3904</v>
      </c>
      <c r="D439" s="861" t="s">
        <v>3761</v>
      </c>
      <c r="E439" s="860"/>
      <c r="H439" s="857"/>
      <c r="I439" s="857"/>
      <c r="J439" s="859" t="s">
        <v>3905</v>
      </c>
      <c r="K439" s="840"/>
      <c r="L439" s="860"/>
    </row>
    <row r="440" spans="1:12" ht="17">
      <c r="A440" s="857"/>
      <c r="B440" s="857" t="str">
        <f>B$59</f>
        <v>S4</v>
      </c>
      <c r="C440" s="858" t="s">
        <v>4534</v>
      </c>
      <c r="D440" s="861" t="s">
        <v>3761</v>
      </c>
      <c r="E440" s="860"/>
      <c r="H440" s="857"/>
      <c r="I440" s="857" t="s">
        <v>3302</v>
      </c>
      <c r="J440" s="858"/>
      <c r="K440" s="840"/>
      <c r="L440" s="860"/>
    </row>
    <row r="441" spans="1:12">
      <c r="H441" s="857"/>
      <c r="I441" s="857" t="str">
        <f>I$55</f>
        <v>MA</v>
      </c>
      <c r="J441" s="858"/>
      <c r="K441" s="840"/>
      <c r="L441" s="860"/>
    </row>
    <row r="442" spans="1:12" ht="251.5" customHeight="1">
      <c r="A442" s="857"/>
      <c r="B442" s="857"/>
      <c r="C442" s="859" t="s">
        <v>3906</v>
      </c>
      <c r="D442" s="840"/>
      <c r="E442" s="860"/>
      <c r="H442" s="857"/>
      <c r="I442" s="857" t="str">
        <f>I$56</f>
        <v>S1</v>
      </c>
      <c r="J442" s="858"/>
      <c r="K442" s="840"/>
      <c r="L442" s="860"/>
    </row>
    <row r="443" spans="1:12">
      <c r="A443" s="857"/>
      <c r="B443" s="857" t="s">
        <v>3302</v>
      </c>
      <c r="C443" s="858"/>
      <c r="D443" s="840"/>
      <c r="E443" s="860"/>
      <c r="H443" s="857"/>
      <c r="I443" s="857" t="str">
        <f>I$57</f>
        <v>S2</v>
      </c>
      <c r="J443" s="858"/>
      <c r="K443" s="840"/>
      <c r="L443" s="860"/>
    </row>
    <row r="444" spans="1:12">
      <c r="A444" s="857"/>
      <c r="B444" s="857" t="str">
        <f>B$55</f>
        <v>MA</v>
      </c>
      <c r="C444" s="858"/>
      <c r="D444" s="840"/>
      <c r="E444" s="860"/>
      <c r="H444" s="857"/>
      <c r="I444" s="857" t="str">
        <f>I$58</f>
        <v>S3</v>
      </c>
      <c r="J444" s="858"/>
      <c r="K444" s="840"/>
      <c r="L444" s="860"/>
    </row>
    <row r="445" spans="1:12">
      <c r="A445" s="857"/>
      <c r="B445" s="857" t="str">
        <f>B$56</f>
        <v>S1</v>
      </c>
      <c r="C445" s="858"/>
      <c r="D445" s="840"/>
      <c r="E445" s="860"/>
      <c r="H445" s="857"/>
      <c r="I445" s="857" t="str">
        <f>I$59</f>
        <v>S4</v>
      </c>
      <c r="J445" s="858"/>
      <c r="K445" s="840"/>
      <c r="L445" s="860"/>
    </row>
    <row r="446" spans="1:12">
      <c r="A446" s="857"/>
      <c r="B446" s="857" t="str">
        <f>B$57</f>
        <v>S2</v>
      </c>
      <c r="C446" s="858"/>
      <c r="D446" s="840"/>
      <c r="E446" s="860"/>
    </row>
    <row r="447" spans="1:12" ht="237" customHeight="1">
      <c r="A447" s="857"/>
      <c r="B447" s="857" t="str">
        <f>B$58</f>
        <v>S3</v>
      </c>
      <c r="C447" s="858" t="s">
        <v>3907</v>
      </c>
      <c r="D447" s="861" t="s">
        <v>3761</v>
      </c>
      <c r="E447" s="860"/>
      <c r="H447" s="857"/>
      <c r="I447" s="857"/>
      <c r="J447" s="859" t="s">
        <v>3908</v>
      </c>
      <c r="K447" s="870"/>
      <c r="L447" s="860"/>
    </row>
    <row r="448" spans="1:12" ht="28">
      <c r="A448" s="857"/>
      <c r="B448" s="857" t="str">
        <f>B$59</f>
        <v>S4</v>
      </c>
      <c r="C448" s="858" t="s">
        <v>4590</v>
      </c>
      <c r="D448" s="861" t="s">
        <v>3761</v>
      </c>
      <c r="E448" s="860"/>
      <c r="H448" s="857"/>
      <c r="I448" s="857" t="s">
        <v>3302</v>
      </c>
      <c r="J448" s="858"/>
      <c r="K448" s="870"/>
      <c r="L448" s="860"/>
    </row>
    <row r="449" spans="1:12">
      <c r="C449" s="867"/>
      <c r="H449" s="857"/>
      <c r="I449" s="857" t="str">
        <f>I$55</f>
        <v>MA</v>
      </c>
      <c r="J449" s="858"/>
      <c r="K449" s="870"/>
      <c r="L449" s="860"/>
    </row>
    <row r="450" spans="1:12" ht="84">
      <c r="A450" s="849">
        <v>3.3</v>
      </c>
      <c r="B450" s="849"/>
      <c r="C450" s="848" t="s">
        <v>3891</v>
      </c>
      <c r="D450" s="862"/>
      <c r="E450" s="863"/>
      <c r="H450" s="857"/>
      <c r="I450" s="857" t="str">
        <f>I$56</f>
        <v>S1</v>
      </c>
      <c r="J450" s="858"/>
      <c r="K450" s="870"/>
      <c r="L450" s="860"/>
    </row>
    <row r="451" spans="1:12" ht="28">
      <c r="A451" s="857"/>
      <c r="B451" s="857"/>
      <c r="C451" s="859" t="s">
        <v>3909</v>
      </c>
      <c r="D451" s="840"/>
      <c r="E451" s="860"/>
      <c r="H451" s="857"/>
      <c r="I451" s="857" t="str">
        <f>I$57</f>
        <v>S2</v>
      </c>
      <c r="J451" s="858"/>
      <c r="K451" s="870"/>
      <c r="L451" s="860"/>
    </row>
    <row r="452" spans="1:12">
      <c r="A452" s="857"/>
      <c r="B452" s="857" t="s">
        <v>3302</v>
      </c>
      <c r="C452" s="858"/>
      <c r="D452" s="840"/>
      <c r="E452" s="860"/>
      <c r="H452" s="857"/>
      <c r="I452" s="857" t="str">
        <f>I$58</f>
        <v>S3</v>
      </c>
      <c r="J452" s="858"/>
      <c r="K452" s="870"/>
      <c r="L452" s="860"/>
    </row>
    <row r="453" spans="1:12">
      <c r="A453" s="857"/>
      <c r="B453" s="857" t="str">
        <f>B$55</f>
        <v>MA</v>
      </c>
      <c r="C453" s="858"/>
      <c r="D453" s="840"/>
      <c r="E453" s="860"/>
      <c r="H453" s="857"/>
      <c r="I453" s="857" t="str">
        <f>I$59</f>
        <v>S4</v>
      </c>
      <c r="J453" s="858"/>
      <c r="K453" s="870"/>
      <c r="L453" s="860"/>
    </row>
    <row r="454" spans="1:12">
      <c r="A454" s="857"/>
      <c r="B454" s="857" t="str">
        <f>B$56</f>
        <v>S1</v>
      </c>
      <c r="C454" s="858"/>
      <c r="D454" s="840"/>
      <c r="E454" s="860"/>
    </row>
    <row r="455" spans="1:12" ht="70">
      <c r="A455" s="857"/>
      <c r="B455" s="857" t="str">
        <f>B$57</f>
        <v>S2</v>
      </c>
      <c r="C455" s="858"/>
      <c r="D455" s="840"/>
      <c r="E455" s="860"/>
      <c r="H455" s="849">
        <v>3.5</v>
      </c>
      <c r="I455" s="849"/>
      <c r="J455" s="848" t="s">
        <v>3910</v>
      </c>
      <c r="K455" s="862"/>
      <c r="L455" s="863"/>
    </row>
    <row r="456" spans="1:12">
      <c r="A456" s="857"/>
      <c r="B456" s="857" t="str">
        <f>B$58</f>
        <v>S3</v>
      </c>
      <c r="C456" s="858"/>
      <c r="D456" s="840"/>
      <c r="E456" s="860"/>
      <c r="H456" s="857"/>
      <c r="I456" s="857"/>
      <c r="J456" s="859" t="s">
        <v>3911</v>
      </c>
      <c r="K456" s="840"/>
      <c r="L456" s="860"/>
    </row>
    <row r="457" spans="1:12">
      <c r="A457" s="857"/>
      <c r="B457" s="857" t="str">
        <f>B$59</f>
        <v>S4</v>
      </c>
      <c r="C457" s="858"/>
      <c r="D457" s="840"/>
      <c r="E457" s="860"/>
      <c r="H457" s="857"/>
      <c r="I457" s="857" t="s">
        <v>3302</v>
      </c>
      <c r="J457" s="858"/>
      <c r="K457" s="840"/>
      <c r="L457" s="860"/>
    </row>
    <row r="458" spans="1:12">
      <c r="H458" s="857"/>
      <c r="I458" s="857" t="str">
        <f>I$55</f>
        <v>MA</v>
      </c>
      <c r="J458" s="858"/>
      <c r="K458" s="840"/>
      <c r="L458" s="860"/>
    </row>
    <row r="459" spans="1:12">
      <c r="A459" s="857"/>
      <c r="B459" s="857"/>
      <c r="C459" s="859" t="s">
        <v>3912</v>
      </c>
      <c r="D459" s="840"/>
      <c r="E459" s="860"/>
      <c r="H459" s="857"/>
      <c r="I459" s="857" t="str">
        <f>I$56</f>
        <v>S1</v>
      </c>
      <c r="J459" s="858"/>
      <c r="K459" s="840"/>
      <c r="L459" s="860"/>
    </row>
    <row r="460" spans="1:12">
      <c r="A460" s="857"/>
      <c r="B460" s="857" t="s">
        <v>3302</v>
      </c>
      <c r="C460" s="858"/>
      <c r="D460" s="840"/>
      <c r="E460" s="860"/>
      <c r="H460" s="857"/>
      <c r="I460" s="857" t="str">
        <f>I$57</f>
        <v>S2</v>
      </c>
      <c r="J460" s="858"/>
      <c r="K460" s="840"/>
      <c r="L460" s="860"/>
    </row>
    <row r="461" spans="1:12">
      <c r="A461" s="857"/>
      <c r="B461" s="857" t="str">
        <f>B$55</f>
        <v>MA</v>
      </c>
      <c r="C461" s="858"/>
      <c r="D461" s="840"/>
      <c r="E461" s="860"/>
      <c r="H461" s="857"/>
      <c r="I461" s="857" t="str">
        <f>I$58</f>
        <v>S3</v>
      </c>
      <c r="J461" s="858"/>
      <c r="K461" s="840"/>
      <c r="L461" s="860"/>
    </row>
    <row r="462" spans="1:12">
      <c r="A462" s="857"/>
      <c r="B462" s="857" t="str">
        <f>B$56</f>
        <v>S1</v>
      </c>
      <c r="C462" s="858"/>
      <c r="D462" s="840"/>
      <c r="E462" s="860"/>
      <c r="H462" s="857"/>
      <c r="I462" s="857" t="str">
        <f>I$59</f>
        <v>S4</v>
      </c>
      <c r="J462" s="858"/>
      <c r="K462" s="840"/>
      <c r="L462" s="860"/>
    </row>
    <row r="463" spans="1:12">
      <c r="A463" s="857"/>
      <c r="B463" s="857" t="str">
        <f>B$57</f>
        <v>S2</v>
      </c>
      <c r="C463" s="858"/>
      <c r="D463" s="840"/>
      <c r="E463" s="860"/>
    </row>
    <row r="464" spans="1:12">
      <c r="A464" s="857"/>
      <c r="B464" s="857" t="str">
        <f>B$58</f>
        <v>S3</v>
      </c>
      <c r="C464" s="858"/>
      <c r="D464" s="840"/>
      <c r="E464" s="860"/>
      <c r="H464" s="857"/>
      <c r="I464" s="857"/>
      <c r="J464" s="859" t="s">
        <v>3913</v>
      </c>
      <c r="K464" s="840"/>
      <c r="L464" s="860"/>
    </row>
    <row r="465" spans="1:12">
      <c r="A465" s="857"/>
      <c r="B465" s="857" t="str">
        <f>B$59</f>
        <v>S4</v>
      </c>
      <c r="C465" s="858"/>
      <c r="D465" s="840"/>
      <c r="E465" s="860"/>
      <c r="H465" s="857"/>
      <c r="I465" s="857" t="s">
        <v>3302</v>
      </c>
      <c r="J465" s="858"/>
      <c r="K465" s="840"/>
      <c r="L465" s="860"/>
    </row>
    <row r="466" spans="1:12">
      <c r="H466" s="857"/>
      <c r="I466" s="857" t="str">
        <f>I$55</f>
        <v>MA</v>
      </c>
      <c r="J466" s="858"/>
      <c r="K466" s="840"/>
      <c r="L466" s="860"/>
    </row>
    <row r="467" spans="1:12" ht="28">
      <c r="A467" s="857"/>
      <c r="B467" s="857"/>
      <c r="C467" s="859" t="s">
        <v>3914</v>
      </c>
      <c r="D467" s="840"/>
      <c r="E467" s="860"/>
      <c r="H467" s="857"/>
      <c r="I467" s="857" t="str">
        <f>I$56</f>
        <v>S1</v>
      </c>
      <c r="J467" s="858"/>
      <c r="K467" s="840"/>
      <c r="L467" s="860"/>
    </row>
    <row r="468" spans="1:12">
      <c r="A468" s="857"/>
      <c r="B468" s="857" t="s">
        <v>3302</v>
      </c>
      <c r="C468" s="858"/>
      <c r="D468" s="840"/>
      <c r="E468" s="860"/>
      <c r="H468" s="857"/>
      <c r="I468" s="857" t="str">
        <f>I$57</f>
        <v>S2</v>
      </c>
      <c r="J468" s="858"/>
      <c r="K468" s="840"/>
      <c r="L468" s="860"/>
    </row>
    <row r="469" spans="1:12">
      <c r="A469" s="857"/>
      <c r="B469" s="857" t="str">
        <f>B$55</f>
        <v>MA</v>
      </c>
      <c r="C469" s="858"/>
      <c r="D469" s="840"/>
      <c r="E469" s="860"/>
      <c r="H469" s="857"/>
      <c r="I469" s="857" t="str">
        <f>I$58</f>
        <v>S3</v>
      </c>
      <c r="J469" s="858"/>
      <c r="K469" s="840"/>
      <c r="L469" s="860"/>
    </row>
    <row r="470" spans="1:12">
      <c r="A470" s="857"/>
      <c r="B470" s="857" t="str">
        <f>B$56</f>
        <v>S1</v>
      </c>
      <c r="C470" s="858"/>
      <c r="D470" s="840"/>
      <c r="E470" s="860"/>
      <c r="H470" s="857"/>
      <c r="I470" s="857" t="str">
        <f>I$59</f>
        <v>S4</v>
      </c>
      <c r="J470" s="858"/>
      <c r="K470" s="840"/>
      <c r="L470" s="860"/>
    </row>
    <row r="471" spans="1:12">
      <c r="A471" s="857"/>
      <c r="B471" s="857" t="str">
        <f>B$57</f>
        <v>S2</v>
      </c>
      <c r="C471" s="858"/>
      <c r="D471" s="840"/>
      <c r="E471" s="860"/>
    </row>
    <row r="472" spans="1:12" ht="84">
      <c r="A472" s="857"/>
      <c r="B472" s="857" t="str">
        <f>B$58</f>
        <v>S3</v>
      </c>
      <c r="C472" s="858"/>
      <c r="D472" s="840"/>
      <c r="E472" s="860"/>
      <c r="H472" s="849">
        <v>3.6</v>
      </c>
      <c r="I472" s="849"/>
      <c r="J472" s="848" t="s">
        <v>3915</v>
      </c>
      <c r="K472" s="862"/>
      <c r="L472" s="863"/>
    </row>
    <row r="473" spans="1:12">
      <c r="A473" s="857"/>
      <c r="B473" s="857" t="str">
        <f>B$59</f>
        <v>S4</v>
      </c>
      <c r="C473" s="858"/>
      <c r="D473" s="840"/>
      <c r="E473" s="860"/>
      <c r="H473" s="857"/>
      <c r="I473" s="857"/>
      <c r="J473" s="859" t="s">
        <v>3916</v>
      </c>
      <c r="K473" s="840"/>
      <c r="L473" s="860"/>
    </row>
    <row r="474" spans="1:12">
      <c r="H474" s="857"/>
      <c r="I474" s="857" t="s">
        <v>3302</v>
      </c>
      <c r="J474" s="858"/>
      <c r="K474" s="840"/>
      <c r="L474" s="860"/>
    </row>
    <row r="475" spans="1:12" ht="42">
      <c r="A475" s="849">
        <v>3.4</v>
      </c>
      <c r="B475" s="849"/>
      <c r="C475" s="848" t="s">
        <v>3899</v>
      </c>
      <c r="D475" s="862"/>
      <c r="E475" s="863"/>
      <c r="H475" s="857"/>
      <c r="I475" s="857" t="str">
        <f>I$55</f>
        <v>MA</v>
      </c>
      <c r="J475" s="858"/>
      <c r="K475" s="840"/>
      <c r="L475" s="860"/>
    </row>
    <row r="476" spans="1:12" ht="28">
      <c r="A476" s="857"/>
      <c r="B476" s="857"/>
      <c r="C476" s="859" t="s">
        <v>3917</v>
      </c>
      <c r="D476" s="840"/>
      <c r="E476" s="860"/>
      <c r="H476" s="857"/>
      <c r="I476" s="857" t="str">
        <f>I$56</f>
        <v>S1</v>
      </c>
      <c r="J476" s="858"/>
      <c r="K476" s="840"/>
      <c r="L476" s="860"/>
    </row>
    <row r="477" spans="1:12">
      <c r="A477" s="857"/>
      <c r="B477" s="857" t="s">
        <v>3302</v>
      </c>
      <c r="C477" s="858"/>
      <c r="D477" s="840"/>
      <c r="E477" s="860"/>
      <c r="H477" s="857"/>
      <c r="I477" s="857" t="str">
        <f>I$57</f>
        <v>S2</v>
      </c>
      <c r="J477" s="858"/>
      <c r="K477" s="840"/>
      <c r="L477" s="860"/>
    </row>
    <row r="478" spans="1:12">
      <c r="A478" s="857"/>
      <c r="B478" s="857" t="str">
        <f>B$55</f>
        <v>MA</v>
      </c>
      <c r="C478" s="858"/>
      <c r="D478" s="840"/>
      <c r="E478" s="860"/>
      <c r="H478" s="857"/>
      <c r="I478" s="857" t="str">
        <f>I$58</f>
        <v>S3</v>
      </c>
      <c r="J478" s="858"/>
      <c r="K478" s="840"/>
      <c r="L478" s="860"/>
    </row>
    <row r="479" spans="1:12">
      <c r="A479" s="857"/>
      <c r="B479" s="857" t="str">
        <f>B$56</f>
        <v>S1</v>
      </c>
      <c r="C479" s="858"/>
      <c r="D479" s="840"/>
      <c r="E479" s="860"/>
      <c r="H479" s="857"/>
      <c r="I479" s="857" t="str">
        <f>I$59</f>
        <v>S4</v>
      </c>
      <c r="J479" s="858"/>
      <c r="K479" s="840"/>
      <c r="L479" s="860"/>
    </row>
    <row r="480" spans="1:12">
      <c r="A480" s="857"/>
      <c r="B480" s="857" t="str">
        <f>B$57</f>
        <v>S2</v>
      </c>
      <c r="C480" s="858"/>
      <c r="D480" s="840"/>
      <c r="E480" s="860"/>
    </row>
    <row r="481" spans="1:12" ht="17">
      <c r="A481" s="857"/>
      <c r="B481" s="857" t="str">
        <f>B$58</f>
        <v>S3</v>
      </c>
      <c r="C481" s="858" t="s">
        <v>3918</v>
      </c>
      <c r="D481" s="861" t="s">
        <v>3761</v>
      </c>
      <c r="E481" s="860"/>
      <c r="H481" s="857"/>
      <c r="I481" s="857"/>
      <c r="J481" s="859" t="s">
        <v>3919</v>
      </c>
      <c r="K481" s="840"/>
      <c r="L481" s="860"/>
    </row>
    <row r="482" spans="1:12">
      <c r="A482" s="857"/>
      <c r="B482" s="857" t="str">
        <f>B$59</f>
        <v>S4</v>
      </c>
      <c r="C482" s="858"/>
      <c r="D482" s="840"/>
      <c r="E482" s="860"/>
      <c r="H482" s="857"/>
      <c r="I482" s="857" t="s">
        <v>3302</v>
      </c>
      <c r="J482" s="858"/>
      <c r="K482" s="840"/>
      <c r="L482" s="860"/>
    </row>
    <row r="483" spans="1:12">
      <c r="H483" s="857"/>
      <c r="I483" s="857" t="str">
        <f>I$55</f>
        <v>MA</v>
      </c>
      <c r="J483" s="858"/>
      <c r="K483" s="840"/>
      <c r="L483" s="860"/>
    </row>
    <row r="484" spans="1:12" ht="70">
      <c r="A484" s="857"/>
      <c r="B484" s="857"/>
      <c r="C484" s="859" t="s">
        <v>3920</v>
      </c>
      <c r="D484" s="840"/>
      <c r="E484" s="860"/>
      <c r="H484" s="857"/>
      <c r="I484" s="857" t="str">
        <f>I$56</f>
        <v>S1</v>
      </c>
      <c r="J484" s="858"/>
      <c r="K484" s="840"/>
      <c r="L484" s="860"/>
    </row>
    <row r="485" spans="1:12">
      <c r="A485" s="857"/>
      <c r="B485" s="857" t="s">
        <v>3302</v>
      </c>
      <c r="C485" s="858"/>
      <c r="D485" s="840"/>
      <c r="E485" s="860"/>
      <c r="H485" s="857"/>
      <c r="I485" s="857" t="str">
        <f>I$57</f>
        <v>S2</v>
      </c>
      <c r="J485" s="858"/>
      <c r="K485" s="840"/>
      <c r="L485" s="860"/>
    </row>
    <row r="486" spans="1:12">
      <c r="A486" s="857"/>
      <c r="B486" s="857" t="str">
        <f>B$55</f>
        <v>MA</v>
      </c>
      <c r="C486" s="858"/>
      <c r="D486" s="840"/>
      <c r="E486" s="860"/>
      <c r="H486" s="857"/>
      <c r="I486" s="857" t="str">
        <f>I$58</f>
        <v>S3</v>
      </c>
      <c r="J486" s="858"/>
      <c r="K486" s="840"/>
      <c r="L486" s="860"/>
    </row>
    <row r="487" spans="1:12">
      <c r="A487" s="857"/>
      <c r="B487" s="857" t="str">
        <f>B$56</f>
        <v>S1</v>
      </c>
      <c r="C487" s="858"/>
      <c r="D487" s="840"/>
      <c r="E487" s="860"/>
      <c r="H487" s="857"/>
      <c r="I487" s="857" t="str">
        <f>I$59</f>
        <v>S4</v>
      </c>
      <c r="J487" s="858"/>
      <c r="K487" s="840"/>
      <c r="L487" s="860"/>
    </row>
    <row r="488" spans="1:12">
      <c r="A488" s="857"/>
      <c r="B488" s="857" t="str">
        <f>B$57</f>
        <v>S2</v>
      </c>
      <c r="C488" s="858"/>
      <c r="D488" s="840"/>
      <c r="E488" s="860"/>
    </row>
    <row r="489" spans="1:12" ht="19.5" customHeight="1">
      <c r="A489" s="857"/>
      <c r="B489" s="857" t="str">
        <f>B$58</f>
        <v>S3</v>
      </c>
      <c r="C489" s="858" t="s">
        <v>3918</v>
      </c>
      <c r="D489" s="861" t="s">
        <v>3761</v>
      </c>
      <c r="E489" s="860"/>
      <c r="H489" s="849">
        <v>4</v>
      </c>
      <c r="I489" s="849"/>
      <c r="J489" s="848" t="s">
        <v>3921</v>
      </c>
      <c r="K489" s="871"/>
      <c r="L489" s="863"/>
    </row>
    <row r="490" spans="1:12" ht="18.75" customHeight="1">
      <c r="A490" s="857"/>
      <c r="B490" s="857" t="str">
        <f>B$59</f>
        <v>S4</v>
      </c>
      <c r="C490" s="858"/>
      <c r="D490" s="840"/>
      <c r="E490" s="860"/>
      <c r="H490" s="849">
        <v>4.0999999999999996</v>
      </c>
      <c r="I490" s="849"/>
      <c r="J490" s="848" t="s">
        <v>3922</v>
      </c>
      <c r="K490" s="871"/>
      <c r="L490" s="863"/>
    </row>
    <row r="491" spans="1:12" ht="70">
      <c r="A491" s="849">
        <v>3.5</v>
      </c>
      <c r="B491" s="849"/>
      <c r="C491" s="848" t="s">
        <v>3910</v>
      </c>
      <c r="D491" s="862"/>
      <c r="E491" s="863"/>
      <c r="H491" s="857"/>
      <c r="I491" s="857"/>
      <c r="J491" s="859" t="s">
        <v>3923</v>
      </c>
      <c r="K491" s="870"/>
      <c r="L491" s="860"/>
    </row>
    <row r="492" spans="1:12" ht="56">
      <c r="A492" s="857"/>
      <c r="B492" s="857"/>
      <c r="C492" s="859" t="s">
        <v>3924</v>
      </c>
      <c r="D492" s="840"/>
      <c r="E492" s="860"/>
      <c r="H492" s="857"/>
      <c r="I492" s="857" t="s">
        <v>3302</v>
      </c>
      <c r="J492" s="858"/>
      <c r="K492" s="870"/>
      <c r="L492" s="860"/>
    </row>
    <row r="493" spans="1:12">
      <c r="A493" s="857"/>
      <c r="B493" s="857" t="s">
        <v>3302</v>
      </c>
      <c r="C493" s="858"/>
      <c r="D493" s="840"/>
      <c r="E493" s="860"/>
      <c r="H493" s="857"/>
      <c r="I493" s="857" t="str">
        <f>I$55</f>
        <v>MA</v>
      </c>
      <c r="J493" s="858"/>
      <c r="K493" s="870"/>
      <c r="L493" s="860"/>
    </row>
    <row r="494" spans="1:12">
      <c r="A494" s="857"/>
      <c r="B494" s="857" t="str">
        <f>B$55</f>
        <v>MA</v>
      </c>
      <c r="C494" s="858"/>
      <c r="D494" s="840"/>
      <c r="E494" s="860"/>
      <c r="H494" s="857"/>
      <c r="I494" s="857" t="str">
        <f>I$56</f>
        <v>S1</v>
      </c>
      <c r="J494" s="858"/>
      <c r="K494" s="870"/>
      <c r="L494" s="860"/>
    </row>
    <row r="495" spans="1:12">
      <c r="A495" s="857"/>
      <c r="B495" s="857" t="str">
        <f>B$56</f>
        <v>S1</v>
      </c>
      <c r="C495" s="858"/>
      <c r="D495" s="840"/>
      <c r="E495" s="860"/>
      <c r="H495" s="857"/>
      <c r="I495" s="857" t="str">
        <f>I$57</f>
        <v>S2</v>
      </c>
      <c r="J495" s="858"/>
      <c r="K495" s="870"/>
      <c r="L495" s="860"/>
    </row>
    <row r="496" spans="1:12">
      <c r="A496" s="857"/>
      <c r="B496" s="857" t="str">
        <f>B$57</f>
        <v>S2</v>
      </c>
      <c r="C496" s="858"/>
      <c r="D496" s="840"/>
      <c r="E496" s="860"/>
      <c r="H496" s="857"/>
      <c r="I496" s="857" t="str">
        <f>I$58</f>
        <v>S3</v>
      </c>
      <c r="J496" s="858"/>
      <c r="K496" s="870"/>
      <c r="L496" s="860"/>
    </row>
    <row r="497" spans="1:12">
      <c r="A497" s="857"/>
      <c r="B497" s="857" t="str">
        <f>B$58</f>
        <v>S3</v>
      </c>
      <c r="C497" s="858"/>
      <c r="D497" s="840"/>
      <c r="E497" s="860"/>
      <c r="H497" s="857"/>
      <c r="I497" s="857" t="str">
        <f>I$59</f>
        <v>S4</v>
      </c>
      <c r="J497" s="858"/>
      <c r="K497" s="870"/>
      <c r="L497" s="860"/>
    </row>
    <row r="498" spans="1:12">
      <c r="A498" s="857"/>
      <c r="B498" s="857" t="str">
        <f>B$59</f>
        <v>S4</v>
      </c>
      <c r="C498" s="858"/>
      <c r="D498" s="840"/>
      <c r="E498" s="860"/>
    </row>
    <row r="499" spans="1:12">
      <c r="H499" s="857"/>
      <c r="I499" s="857"/>
      <c r="J499" s="859" t="s">
        <v>3925</v>
      </c>
      <c r="K499" s="870"/>
      <c r="L499" s="860"/>
    </row>
    <row r="500" spans="1:12" ht="56">
      <c r="A500" s="857"/>
      <c r="B500" s="857"/>
      <c r="C500" s="859" t="s">
        <v>3926</v>
      </c>
      <c r="D500" s="840"/>
      <c r="E500" s="860"/>
      <c r="H500" s="857"/>
      <c r="I500" s="857" t="s">
        <v>3302</v>
      </c>
      <c r="J500" s="858"/>
      <c r="K500" s="870"/>
      <c r="L500" s="860"/>
    </row>
    <row r="501" spans="1:12">
      <c r="A501" s="857"/>
      <c r="B501" s="857" t="s">
        <v>3302</v>
      </c>
      <c r="C501" s="858"/>
      <c r="D501" s="840"/>
      <c r="E501" s="860"/>
      <c r="H501" s="857"/>
      <c r="I501" s="857" t="str">
        <f>I$55</f>
        <v>MA</v>
      </c>
      <c r="J501" s="858"/>
      <c r="K501" s="870"/>
      <c r="L501" s="860"/>
    </row>
    <row r="502" spans="1:12">
      <c r="A502" s="857"/>
      <c r="B502" s="857" t="str">
        <f>B$55</f>
        <v>MA</v>
      </c>
      <c r="C502" s="858"/>
      <c r="D502" s="840"/>
      <c r="E502" s="860"/>
      <c r="H502" s="857"/>
      <c r="I502" s="857" t="str">
        <f>I$56</f>
        <v>S1</v>
      </c>
      <c r="J502" s="858"/>
      <c r="K502" s="870"/>
      <c r="L502" s="860"/>
    </row>
    <row r="503" spans="1:12">
      <c r="A503" s="857"/>
      <c r="B503" s="857" t="str">
        <f>B$56</f>
        <v>S1</v>
      </c>
      <c r="C503" s="858"/>
      <c r="D503" s="840"/>
      <c r="E503" s="860"/>
      <c r="H503" s="857"/>
      <c r="I503" s="857" t="str">
        <f>I$57</f>
        <v>S2</v>
      </c>
      <c r="J503" s="858"/>
      <c r="K503" s="870"/>
      <c r="L503" s="860"/>
    </row>
    <row r="504" spans="1:12">
      <c r="A504" s="857"/>
      <c r="B504" s="857" t="str">
        <f>B$57</f>
        <v>S2</v>
      </c>
      <c r="C504" s="858"/>
      <c r="D504" s="840"/>
      <c r="E504" s="860"/>
      <c r="H504" s="857"/>
      <c r="I504" s="857" t="str">
        <f>I$58</f>
        <v>S3</v>
      </c>
      <c r="J504" s="858"/>
      <c r="K504" s="870"/>
      <c r="L504" s="860"/>
    </row>
    <row r="505" spans="1:12">
      <c r="A505" s="857"/>
      <c r="B505" s="857" t="str">
        <f>B$58</f>
        <v>S3</v>
      </c>
      <c r="C505" s="858"/>
      <c r="D505" s="840"/>
      <c r="E505" s="860"/>
      <c r="H505" s="857"/>
      <c r="I505" s="857" t="str">
        <f>I$59</f>
        <v>S4</v>
      </c>
      <c r="J505" s="858"/>
      <c r="K505" s="870"/>
      <c r="L505" s="860"/>
    </row>
    <row r="506" spans="1:12">
      <c r="A506" s="857"/>
      <c r="B506" s="857" t="str">
        <f>B$59</f>
        <v>S4</v>
      </c>
      <c r="C506" s="858"/>
      <c r="D506" s="840"/>
      <c r="E506" s="860"/>
    </row>
    <row r="507" spans="1:12">
      <c r="H507" s="857"/>
      <c r="I507" s="857"/>
      <c r="J507" s="859" t="s">
        <v>3927</v>
      </c>
      <c r="K507" s="870"/>
      <c r="L507" s="860"/>
    </row>
    <row r="508" spans="1:12" ht="56">
      <c r="A508" s="857"/>
      <c r="B508" s="857"/>
      <c r="C508" s="859" t="s">
        <v>3928</v>
      </c>
      <c r="D508" s="840"/>
      <c r="E508" s="860"/>
      <c r="H508" s="857"/>
      <c r="I508" s="857" t="s">
        <v>3302</v>
      </c>
      <c r="J508" s="858"/>
      <c r="K508" s="870"/>
      <c r="L508" s="860"/>
    </row>
    <row r="509" spans="1:12">
      <c r="A509" s="857"/>
      <c r="B509" s="857" t="s">
        <v>3302</v>
      </c>
      <c r="C509" s="858"/>
      <c r="D509" s="840"/>
      <c r="E509" s="860"/>
      <c r="H509" s="857"/>
      <c r="I509" s="857" t="str">
        <f>I$55</f>
        <v>MA</v>
      </c>
      <c r="J509" s="858"/>
      <c r="K509" s="840"/>
      <c r="L509" s="860"/>
    </row>
    <row r="510" spans="1:12">
      <c r="A510" s="857"/>
      <c r="B510" s="857" t="str">
        <f>B$55</f>
        <v>MA</v>
      </c>
      <c r="C510" s="858"/>
      <c r="D510" s="840"/>
      <c r="E510" s="860"/>
      <c r="H510" s="857"/>
      <c r="I510" s="857" t="str">
        <f>I$56</f>
        <v>S1</v>
      </c>
      <c r="J510" s="858"/>
      <c r="K510" s="840"/>
      <c r="L510" s="860"/>
    </row>
    <row r="511" spans="1:12">
      <c r="A511" s="857"/>
      <c r="B511" s="857" t="str">
        <f>B$56</f>
        <v>S1</v>
      </c>
      <c r="C511" s="858"/>
      <c r="D511" s="840"/>
      <c r="E511" s="860"/>
      <c r="H511" s="857"/>
      <c r="I511" s="857" t="str">
        <f>I$57</f>
        <v>S2</v>
      </c>
      <c r="J511" s="858"/>
      <c r="K511" s="840"/>
      <c r="L511" s="860"/>
    </row>
    <row r="512" spans="1:12">
      <c r="A512" s="857"/>
      <c r="B512" s="857" t="str">
        <f>B$57</f>
        <v>S2</v>
      </c>
      <c r="C512" s="858"/>
      <c r="D512" s="840"/>
      <c r="E512" s="860"/>
      <c r="H512" s="857"/>
      <c r="I512" s="857" t="str">
        <f>I$58</f>
        <v>S3</v>
      </c>
      <c r="J512" s="858"/>
      <c r="K512" s="840"/>
      <c r="L512" s="860"/>
    </row>
    <row r="513" spans="1:12">
      <c r="A513" s="857"/>
      <c r="B513" s="857" t="str">
        <f>B$58</f>
        <v>S3</v>
      </c>
      <c r="C513" s="858"/>
      <c r="D513" s="840"/>
      <c r="E513" s="860"/>
      <c r="H513" s="857"/>
      <c r="I513" s="857" t="str">
        <f>I$59</f>
        <v>S4</v>
      </c>
      <c r="J513" s="858"/>
      <c r="K513" s="840"/>
      <c r="L513" s="860"/>
    </row>
    <row r="514" spans="1:12">
      <c r="A514" s="857"/>
      <c r="B514" s="857" t="str">
        <f>B$59</f>
        <v>S4</v>
      </c>
      <c r="C514" s="858"/>
      <c r="D514" s="840"/>
      <c r="E514" s="860"/>
    </row>
    <row r="515" spans="1:12" ht="70">
      <c r="H515" s="849">
        <v>4.2</v>
      </c>
      <c r="I515" s="849"/>
      <c r="J515" s="848" t="s">
        <v>3929</v>
      </c>
      <c r="K515" s="871"/>
      <c r="L515" s="863"/>
    </row>
    <row r="516" spans="1:12" ht="84">
      <c r="A516" s="849">
        <v>3.6</v>
      </c>
      <c r="B516" s="849"/>
      <c r="C516" s="848" t="s">
        <v>3915</v>
      </c>
      <c r="D516" s="862"/>
      <c r="E516" s="863"/>
      <c r="H516" s="857"/>
      <c r="I516" s="857"/>
      <c r="J516" s="859" t="s">
        <v>3930</v>
      </c>
      <c r="K516" s="870"/>
      <c r="L516" s="860"/>
    </row>
    <row r="517" spans="1:12" ht="42">
      <c r="A517" s="857"/>
      <c r="B517" s="857"/>
      <c r="C517" s="859" t="s">
        <v>3931</v>
      </c>
      <c r="D517" s="840"/>
      <c r="E517" s="860"/>
      <c r="H517" s="857"/>
      <c r="I517" s="857" t="s">
        <v>3302</v>
      </c>
      <c r="J517" s="858"/>
      <c r="K517" s="870"/>
      <c r="L517" s="860"/>
    </row>
    <row r="518" spans="1:12">
      <c r="A518" s="857"/>
      <c r="B518" s="857" t="s">
        <v>3302</v>
      </c>
      <c r="C518" s="858"/>
      <c r="D518" s="840"/>
      <c r="E518" s="860"/>
      <c r="H518" s="857"/>
      <c r="I518" s="857" t="str">
        <f>I$55</f>
        <v>MA</v>
      </c>
      <c r="J518" s="858"/>
      <c r="K518" s="870"/>
      <c r="L518" s="860"/>
    </row>
    <row r="519" spans="1:12">
      <c r="A519" s="857"/>
      <c r="B519" s="857" t="str">
        <f>B$55</f>
        <v>MA</v>
      </c>
      <c r="C519" s="858"/>
      <c r="D519" s="840"/>
      <c r="E519" s="860"/>
      <c r="H519" s="857"/>
      <c r="I519" s="857" t="str">
        <f>I$56</f>
        <v>S1</v>
      </c>
      <c r="J519" s="858"/>
      <c r="K519" s="870"/>
      <c r="L519" s="860"/>
    </row>
    <row r="520" spans="1:12">
      <c r="A520" s="857"/>
      <c r="B520" s="857" t="str">
        <f>B$56</f>
        <v>S1</v>
      </c>
      <c r="C520" s="858"/>
      <c r="D520" s="840"/>
      <c r="E520" s="860"/>
      <c r="H520" s="857"/>
      <c r="I520" s="857" t="str">
        <f>I$57</f>
        <v>S2</v>
      </c>
      <c r="J520" s="858"/>
      <c r="K520" s="870"/>
      <c r="L520" s="860"/>
    </row>
    <row r="521" spans="1:12">
      <c r="A521" s="857"/>
      <c r="B521" s="857" t="str">
        <f>B$57</f>
        <v>S2</v>
      </c>
      <c r="C521" s="858"/>
      <c r="D521" s="840"/>
      <c r="E521" s="860"/>
      <c r="H521" s="857"/>
      <c r="I521" s="857" t="str">
        <f>I$58</f>
        <v>S3</v>
      </c>
      <c r="J521" s="858"/>
      <c r="K521" s="870"/>
      <c r="L521" s="860"/>
    </row>
    <row r="522" spans="1:12">
      <c r="A522" s="857"/>
      <c r="B522" s="857" t="str">
        <f>B$58</f>
        <v>S3</v>
      </c>
      <c r="C522" s="858"/>
      <c r="D522" s="840"/>
      <c r="E522" s="860"/>
      <c r="H522" s="857"/>
      <c r="I522" s="857" t="str">
        <f>I$59</f>
        <v>S4</v>
      </c>
      <c r="J522" s="858"/>
      <c r="K522" s="870"/>
      <c r="L522" s="860"/>
    </row>
    <row r="523" spans="1:12">
      <c r="A523" s="857"/>
      <c r="B523" s="857" t="str">
        <f>B$59</f>
        <v>S4</v>
      </c>
      <c r="C523" s="858"/>
      <c r="D523" s="840"/>
      <c r="E523" s="860"/>
    </row>
    <row r="524" spans="1:12">
      <c r="H524" s="857"/>
      <c r="I524" s="857"/>
      <c r="J524" s="859" t="s">
        <v>3932</v>
      </c>
      <c r="K524" s="870"/>
      <c r="L524" s="860"/>
    </row>
    <row r="525" spans="1:12" ht="42">
      <c r="A525" s="857"/>
      <c r="B525" s="857"/>
      <c r="C525" s="859" t="s">
        <v>3933</v>
      </c>
      <c r="D525" s="840"/>
      <c r="E525" s="860"/>
      <c r="H525" s="857"/>
      <c r="I525" s="857" t="s">
        <v>3302</v>
      </c>
      <c r="J525" s="858"/>
      <c r="K525" s="870"/>
      <c r="L525" s="860"/>
    </row>
    <row r="526" spans="1:12">
      <c r="A526" s="857"/>
      <c r="B526" s="857" t="s">
        <v>3302</v>
      </c>
      <c r="C526" s="858"/>
      <c r="D526" s="840"/>
      <c r="E526" s="860"/>
      <c r="H526" s="857"/>
      <c r="I526" s="857" t="str">
        <f>I$55</f>
        <v>MA</v>
      </c>
      <c r="J526" s="858"/>
      <c r="K526" s="870"/>
      <c r="L526" s="860"/>
    </row>
    <row r="527" spans="1:12">
      <c r="A527" s="857"/>
      <c r="B527" s="857" t="str">
        <f>B$55</f>
        <v>MA</v>
      </c>
      <c r="C527" s="858"/>
      <c r="D527" s="840"/>
      <c r="E527" s="860"/>
      <c r="H527" s="857"/>
      <c r="I527" s="857" t="str">
        <f>I$56</f>
        <v>S1</v>
      </c>
      <c r="J527" s="858"/>
      <c r="K527" s="870"/>
      <c r="L527" s="860"/>
    </row>
    <row r="528" spans="1:12">
      <c r="A528" s="857"/>
      <c r="B528" s="857" t="str">
        <f>B$56</f>
        <v>S1</v>
      </c>
      <c r="C528" s="858"/>
      <c r="D528" s="840"/>
      <c r="E528" s="860"/>
      <c r="H528" s="857"/>
      <c r="I528" s="857" t="str">
        <f>I$57</f>
        <v>S2</v>
      </c>
      <c r="J528" s="858"/>
      <c r="K528" s="870"/>
      <c r="L528" s="860"/>
    </row>
    <row r="529" spans="1:36">
      <c r="A529" s="857"/>
      <c r="B529" s="857" t="str">
        <f>B$57</f>
        <v>S2</v>
      </c>
      <c r="C529" s="858"/>
      <c r="D529" s="840"/>
      <c r="E529" s="860"/>
      <c r="H529" s="857"/>
      <c r="I529" s="857" t="str">
        <f>I$58</f>
        <v>S3</v>
      </c>
      <c r="J529" s="858"/>
      <c r="K529" s="870"/>
      <c r="L529" s="860"/>
    </row>
    <row r="530" spans="1:36">
      <c r="A530" s="857"/>
      <c r="B530" s="857" t="str">
        <f>B$58</f>
        <v>S3</v>
      </c>
      <c r="C530" s="858"/>
      <c r="D530" s="840"/>
      <c r="E530" s="860"/>
      <c r="H530" s="857"/>
      <c r="I530" s="857" t="str">
        <f>I$59</f>
        <v>S4</v>
      </c>
      <c r="J530" s="858"/>
      <c r="K530" s="870"/>
      <c r="L530" s="860"/>
    </row>
    <row r="531" spans="1:36">
      <c r="A531" s="857"/>
      <c r="B531" s="857" t="str">
        <f>B$59</f>
        <v>S4</v>
      </c>
      <c r="C531" s="858"/>
      <c r="D531" s="840"/>
      <c r="E531" s="860"/>
    </row>
    <row r="532" spans="1:36" s="820" customFormat="1">
      <c r="A532" s="815"/>
      <c r="B532" s="815"/>
      <c r="C532" s="822"/>
      <c r="D532" s="823"/>
      <c r="E532" s="824"/>
      <c r="H532" s="857"/>
      <c r="I532" s="857"/>
      <c r="J532" s="859" t="s">
        <v>3934</v>
      </c>
      <c r="K532" s="870"/>
      <c r="L532" s="872"/>
      <c r="N532" s="873"/>
      <c r="O532" s="873"/>
      <c r="P532" s="873"/>
      <c r="Q532" s="873"/>
      <c r="R532" s="873"/>
      <c r="S532" s="873"/>
      <c r="T532" s="873"/>
      <c r="U532" s="873"/>
      <c r="V532" s="873"/>
      <c r="W532" s="873"/>
      <c r="X532" s="873"/>
      <c r="Y532" s="873"/>
      <c r="Z532" s="873"/>
      <c r="AA532" s="873"/>
      <c r="AB532" s="873"/>
      <c r="AC532" s="873"/>
      <c r="AD532" s="873"/>
      <c r="AE532" s="873"/>
      <c r="AF532" s="873"/>
      <c r="AG532" s="873"/>
      <c r="AH532" s="873"/>
      <c r="AI532" s="873"/>
      <c r="AJ532" s="873"/>
    </row>
    <row r="533" spans="1:36" s="820" customFormat="1" ht="45">
      <c r="A533" s="849">
        <v>4</v>
      </c>
      <c r="B533" s="849"/>
      <c r="C533" s="848" t="s">
        <v>3921</v>
      </c>
      <c r="D533" s="871"/>
      <c r="E533" s="863"/>
      <c r="H533" s="857"/>
      <c r="I533" s="857" t="s">
        <v>3302</v>
      </c>
      <c r="J533" s="858"/>
      <c r="K533" s="870"/>
      <c r="L533" s="872"/>
      <c r="N533" s="873"/>
      <c r="O533" s="873"/>
      <c r="P533" s="873"/>
      <c r="Q533" s="873"/>
      <c r="R533" s="873"/>
      <c r="S533" s="873"/>
      <c r="T533" s="873"/>
      <c r="U533" s="873"/>
      <c r="V533" s="873"/>
      <c r="W533" s="873"/>
      <c r="X533" s="873"/>
      <c r="Y533" s="873"/>
      <c r="Z533" s="873"/>
      <c r="AA533" s="873"/>
      <c r="AB533" s="873"/>
      <c r="AC533" s="873"/>
      <c r="AD533" s="873"/>
      <c r="AE533" s="873"/>
      <c r="AF533" s="873"/>
      <c r="AG533" s="873"/>
      <c r="AH533" s="873"/>
      <c r="AI533" s="873"/>
      <c r="AJ533" s="873"/>
    </row>
    <row r="534" spans="1:36" ht="70">
      <c r="A534" s="849">
        <v>4.0999999999999996</v>
      </c>
      <c r="B534" s="849"/>
      <c r="C534" s="848" t="s">
        <v>3922</v>
      </c>
      <c r="D534" s="871"/>
      <c r="E534" s="863"/>
      <c r="H534" s="857"/>
      <c r="I534" s="857" t="str">
        <f>I$55</f>
        <v>MA</v>
      </c>
      <c r="J534" s="858"/>
      <c r="K534" s="870"/>
      <c r="L534" s="860"/>
    </row>
    <row r="535" spans="1:36">
      <c r="A535" s="857"/>
      <c r="B535" s="857"/>
      <c r="C535" s="859" t="s">
        <v>3935</v>
      </c>
      <c r="D535" s="870"/>
      <c r="E535" s="860"/>
      <c r="H535" s="857"/>
      <c r="I535" s="857" t="str">
        <f>I$56</f>
        <v>S1</v>
      </c>
      <c r="J535" s="858"/>
      <c r="K535" s="870"/>
      <c r="L535" s="860"/>
    </row>
    <row r="536" spans="1:36">
      <c r="A536" s="857"/>
      <c r="B536" s="857" t="s">
        <v>3302</v>
      </c>
      <c r="C536" s="858"/>
      <c r="D536" s="870"/>
      <c r="E536" s="860"/>
      <c r="H536" s="857"/>
      <c r="I536" s="857" t="str">
        <f>I$57</f>
        <v>S2</v>
      </c>
      <c r="J536" s="858"/>
      <c r="K536" s="870"/>
      <c r="L536" s="860"/>
    </row>
    <row r="537" spans="1:36">
      <c r="A537" s="857"/>
      <c r="B537" s="857" t="str">
        <f>B$55</f>
        <v>MA</v>
      </c>
      <c r="C537" s="858"/>
      <c r="D537" s="870"/>
      <c r="E537" s="860"/>
      <c r="H537" s="857"/>
      <c r="I537" s="857" t="str">
        <f>I$58</f>
        <v>S3</v>
      </c>
      <c r="J537" s="858"/>
      <c r="K537" s="870"/>
      <c r="L537" s="860"/>
    </row>
    <row r="538" spans="1:36">
      <c r="A538" s="857"/>
      <c r="B538" s="857" t="str">
        <f>B$56</f>
        <v>S1</v>
      </c>
      <c r="C538" s="858"/>
      <c r="D538" s="870"/>
      <c r="E538" s="860"/>
      <c r="H538" s="857"/>
      <c r="I538" s="857" t="str">
        <f>I$59</f>
        <v>S4</v>
      </c>
      <c r="J538" s="858"/>
      <c r="K538" s="870"/>
      <c r="L538" s="860"/>
    </row>
    <row r="539" spans="1:36">
      <c r="A539" s="857"/>
      <c r="B539" s="857" t="str">
        <f>B$57</f>
        <v>S2</v>
      </c>
      <c r="C539" s="858"/>
      <c r="D539" s="870"/>
      <c r="E539" s="860"/>
    </row>
    <row r="540" spans="1:36">
      <c r="A540" s="857"/>
      <c r="B540" s="857" t="str">
        <f>B$58</f>
        <v>S3</v>
      </c>
      <c r="C540" s="858"/>
      <c r="D540" s="870"/>
      <c r="E540" s="860"/>
    </row>
    <row r="541" spans="1:36" ht="42">
      <c r="A541" s="857"/>
      <c r="B541" s="857" t="str">
        <f>B$59</f>
        <v>S4</v>
      </c>
      <c r="C541" s="858"/>
      <c r="D541" s="870"/>
      <c r="E541" s="860"/>
      <c r="H541" s="849">
        <v>4.3</v>
      </c>
      <c r="I541" s="849"/>
      <c r="J541" s="848" t="s">
        <v>3936</v>
      </c>
      <c r="K541" s="862"/>
      <c r="L541" s="863"/>
    </row>
    <row r="542" spans="1:36">
      <c r="H542" s="857"/>
      <c r="I542" s="857"/>
      <c r="J542" s="859" t="s">
        <v>3937</v>
      </c>
      <c r="K542" s="840"/>
      <c r="L542" s="874"/>
    </row>
    <row r="543" spans="1:36" ht="154">
      <c r="A543" s="857"/>
      <c r="B543" s="857"/>
      <c r="C543" s="859" t="s">
        <v>3938</v>
      </c>
      <c r="D543" s="870"/>
      <c r="E543" s="860"/>
      <c r="H543" s="857"/>
      <c r="I543" s="857" t="s">
        <v>3302</v>
      </c>
      <c r="J543" s="858"/>
      <c r="K543" s="840"/>
      <c r="L543" s="874"/>
    </row>
    <row r="544" spans="1:36">
      <c r="A544" s="857"/>
      <c r="B544" s="857" t="s">
        <v>3302</v>
      </c>
      <c r="C544" s="858"/>
      <c r="D544" s="870"/>
      <c r="E544" s="860"/>
      <c r="H544" s="857"/>
      <c r="I544" s="857" t="str">
        <f>I$55</f>
        <v>MA</v>
      </c>
      <c r="J544" s="858"/>
      <c r="K544" s="840"/>
      <c r="L544" s="874"/>
    </row>
    <row r="545" spans="1:12">
      <c r="A545" s="857"/>
      <c r="B545" s="857" t="str">
        <f>B$55</f>
        <v>MA</v>
      </c>
      <c r="C545" s="858"/>
      <c r="D545" s="870"/>
      <c r="E545" s="860"/>
      <c r="H545" s="857"/>
      <c r="I545" s="857" t="str">
        <f>I$56</f>
        <v>S1</v>
      </c>
      <c r="J545" s="858"/>
      <c r="K545" s="840"/>
      <c r="L545" s="860"/>
    </row>
    <row r="546" spans="1:12">
      <c r="A546" s="857"/>
      <c r="B546" s="857" t="str">
        <f>B$56</f>
        <v>S1</v>
      </c>
      <c r="C546" s="858"/>
      <c r="D546" s="870"/>
      <c r="E546" s="860"/>
      <c r="H546" s="857"/>
      <c r="I546" s="857" t="str">
        <f>I$57</f>
        <v>S2</v>
      </c>
      <c r="J546" s="858"/>
      <c r="K546" s="840"/>
      <c r="L546" s="860"/>
    </row>
    <row r="547" spans="1:12">
      <c r="A547" s="857"/>
      <c r="B547" s="857" t="str">
        <f>B$57</f>
        <v>S2</v>
      </c>
      <c r="C547" s="858"/>
      <c r="D547" s="870"/>
      <c r="E547" s="860"/>
      <c r="H547" s="857"/>
      <c r="I547" s="857" t="str">
        <f>I$58</f>
        <v>S3</v>
      </c>
      <c r="J547" s="858"/>
      <c r="K547" s="840"/>
      <c r="L547" s="874"/>
    </row>
    <row r="548" spans="1:12">
      <c r="A548" s="857"/>
      <c r="B548" s="857" t="str">
        <f>B$58</f>
        <v>S3</v>
      </c>
      <c r="C548" s="858"/>
      <c r="D548" s="870"/>
      <c r="E548" s="860"/>
      <c r="H548" s="857"/>
      <c r="I548" s="857" t="str">
        <f>I$59</f>
        <v>S4</v>
      </c>
      <c r="J548" s="858"/>
      <c r="K548" s="840"/>
      <c r="L548" s="860"/>
    </row>
    <row r="549" spans="1:12">
      <c r="A549" s="857"/>
      <c r="B549" s="857" t="str">
        <f>B$59</f>
        <v>S4</v>
      </c>
      <c r="C549" s="858"/>
      <c r="D549" s="870"/>
      <c r="E549" s="860"/>
    </row>
    <row r="550" spans="1:12">
      <c r="H550" s="857"/>
      <c r="I550" s="857"/>
      <c r="J550" s="859" t="s">
        <v>3939</v>
      </c>
      <c r="K550" s="840"/>
      <c r="L550" s="860"/>
    </row>
    <row r="551" spans="1:12">
      <c r="A551" s="857"/>
      <c r="B551" s="857"/>
      <c r="C551" s="859" t="s">
        <v>3927</v>
      </c>
      <c r="D551" s="870"/>
      <c r="E551" s="860"/>
      <c r="H551" s="857"/>
      <c r="I551" s="857" t="s">
        <v>3302</v>
      </c>
      <c r="J551" s="858"/>
      <c r="K551" s="840"/>
      <c r="L551" s="860"/>
    </row>
    <row r="552" spans="1:12">
      <c r="A552" s="857"/>
      <c r="B552" s="857" t="s">
        <v>3302</v>
      </c>
      <c r="C552" s="858"/>
      <c r="D552" s="870"/>
      <c r="E552" s="860"/>
      <c r="H552" s="857"/>
      <c r="I552" s="857" t="str">
        <f>I$55</f>
        <v>MA</v>
      </c>
      <c r="J552" s="858"/>
      <c r="K552" s="840"/>
      <c r="L552" s="860"/>
    </row>
    <row r="553" spans="1:12">
      <c r="A553" s="857"/>
      <c r="B553" s="857" t="str">
        <f>B$55</f>
        <v>MA</v>
      </c>
      <c r="C553" s="858"/>
      <c r="D553" s="840"/>
      <c r="E553" s="860"/>
      <c r="H553" s="857"/>
      <c r="I553" s="857" t="str">
        <f>I$56</f>
        <v>S1</v>
      </c>
      <c r="J553" s="858"/>
      <c r="K553" s="840"/>
      <c r="L553" s="860"/>
    </row>
    <row r="554" spans="1:12">
      <c r="A554" s="857"/>
      <c r="B554" s="857" t="str">
        <f>B$56</f>
        <v>S1</v>
      </c>
      <c r="C554" s="858"/>
      <c r="D554" s="840"/>
      <c r="E554" s="860"/>
      <c r="H554" s="857"/>
      <c r="I554" s="857" t="str">
        <f>I$57</f>
        <v>S2</v>
      </c>
      <c r="J554" s="858"/>
      <c r="K554" s="840"/>
      <c r="L554" s="860"/>
    </row>
    <row r="555" spans="1:12">
      <c r="A555" s="857"/>
      <c r="B555" s="857" t="str">
        <f>B$57</f>
        <v>S2</v>
      </c>
      <c r="C555" s="858"/>
      <c r="D555" s="840"/>
      <c r="E555" s="860"/>
      <c r="H555" s="857"/>
      <c r="I555" s="857" t="str">
        <f>I$58</f>
        <v>S3</v>
      </c>
      <c r="J555" s="858"/>
      <c r="K555" s="840"/>
      <c r="L555" s="860"/>
    </row>
    <row r="556" spans="1:12">
      <c r="A556" s="857"/>
      <c r="B556" s="857" t="str">
        <f>B$58</f>
        <v>S3</v>
      </c>
      <c r="C556" s="858"/>
      <c r="D556" s="840"/>
      <c r="E556" s="860"/>
      <c r="H556" s="857"/>
      <c r="I556" s="857" t="str">
        <f>I$59</f>
        <v>S4</v>
      </c>
      <c r="J556" s="858"/>
      <c r="K556" s="840"/>
      <c r="L556" s="860"/>
    </row>
    <row r="557" spans="1:12">
      <c r="A557" s="857"/>
      <c r="B557" s="857" t="str">
        <f>B$59</f>
        <v>S4</v>
      </c>
      <c r="C557" s="858"/>
      <c r="D557" s="840"/>
      <c r="E557" s="860"/>
    </row>
    <row r="558" spans="1:12">
      <c r="H558" s="857"/>
      <c r="I558" s="857"/>
      <c r="J558" s="859" t="s">
        <v>3940</v>
      </c>
      <c r="K558" s="840"/>
      <c r="L558" s="860"/>
    </row>
    <row r="559" spans="1:12" ht="70">
      <c r="A559" s="849">
        <v>4.2</v>
      </c>
      <c r="B559" s="849"/>
      <c r="C559" s="848" t="s">
        <v>3929</v>
      </c>
      <c r="D559" s="871"/>
      <c r="E559" s="863"/>
      <c r="H559" s="857"/>
      <c r="I559" s="857" t="s">
        <v>3302</v>
      </c>
      <c r="J559" s="858"/>
      <c r="K559" s="840"/>
      <c r="L559" s="860"/>
    </row>
    <row r="560" spans="1:12" ht="42">
      <c r="A560" s="857"/>
      <c r="B560" s="857"/>
      <c r="C560" s="859" t="s">
        <v>3941</v>
      </c>
      <c r="D560" s="870"/>
      <c r="E560" s="860"/>
      <c r="H560" s="857"/>
      <c r="I560" s="857" t="str">
        <f>I$55</f>
        <v>MA</v>
      </c>
      <c r="J560" s="858"/>
      <c r="K560" s="840"/>
      <c r="L560" s="860"/>
    </row>
    <row r="561" spans="1:12">
      <c r="A561" s="857"/>
      <c r="B561" s="857" t="s">
        <v>3302</v>
      </c>
      <c r="C561" s="858"/>
      <c r="D561" s="870"/>
      <c r="E561" s="860"/>
      <c r="H561" s="857"/>
      <c r="I561" s="857" t="str">
        <f>I$56</f>
        <v>S1</v>
      </c>
      <c r="J561" s="858"/>
      <c r="K561" s="840"/>
      <c r="L561" s="860"/>
    </row>
    <row r="562" spans="1:12">
      <c r="A562" s="857"/>
      <c r="B562" s="857" t="str">
        <f>B$55</f>
        <v>MA</v>
      </c>
      <c r="C562" s="858"/>
      <c r="D562" s="870"/>
      <c r="E562" s="860"/>
      <c r="H562" s="857"/>
      <c r="I562" s="857" t="str">
        <f>I$57</f>
        <v>S2</v>
      </c>
      <c r="J562" s="858"/>
      <c r="K562" s="840"/>
      <c r="L562" s="860"/>
    </row>
    <row r="563" spans="1:12">
      <c r="A563" s="857"/>
      <c r="B563" s="857" t="str">
        <f>B$56</f>
        <v>S1</v>
      </c>
      <c r="C563" s="858"/>
      <c r="D563" s="870"/>
      <c r="E563" s="860"/>
      <c r="H563" s="857"/>
      <c r="I563" s="857" t="str">
        <f>I$58</f>
        <v>S3</v>
      </c>
      <c r="J563" s="858"/>
      <c r="K563" s="840"/>
      <c r="L563" s="860"/>
    </row>
    <row r="564" spans="1:12">
      <c r="A564" s="857"/>
      <c r="B564" s="857" t="str">
        <f>B$57</f>
        <v>S2</v>
      </c>
      <c r="C564" s="858"/>
      <c r="D564" s="870"/>
      <c r="E564" s="860"/>
      <c r="H564" s="857"/>
      <c r="I564" s="857" t="str">
        <f>I$59</f>
        <v>S4</v>
      </c>
      <c r="J564" s="858"/>
      <c r="K564" s="840"/>
      <c r="L564" s="860"/>
    </row>
    <row r="565" spans="1:12">
      <c r="A565" s="857"/>
      <c r="B565" s="857" t="str">
        <f>B$58</f>
        <v>S3</v>
      </c>
      <c r="C565" s="858"/>
      <c r="D565" s="870"/>
      <c r="E565" s="860"/>
    </row>
    <row r="566" spans="1:12" ht="42">
      <c r="A566" s="857"/>
      <c r="B566" s="857" t="str">
        <f>B$59</f>
        <v>S4</v>
      </c>
      <c r="C566" s="858"/>
      <c r="D566" s="870"/>
      <c r="E566" s="860"/>
      <c r="H566" s="849">
        <v>4.4000000000000004</v>
      </c>
      <c r="I566" s="849"/>
      <c r="J566" s="848" t="s">
        <v>3942</v>
      </c>
      <c r="K566" s="862"/>
      <c r="L566" s="863"/>
    </row>
    <row r="567" spans="1:12">
      <c r="H567" s="857"/>
      <c r="I567" s="857"/>
      <c r="J567" s="859" t="s">
        <v>3943</v>
      </c>
      <c r="K567" s="840"/>
      <c r="L567" s="860"/>
    </row>
    <row r="568" spans="1:12" ht="28">
      <c r="A568" s="857"/>
      <c r="B568" s="857"/>
      <c r="C568" s="859" t="s">
        <v>3944</v>
      </c>
      <c r="D568" s="870"/>
      <c r="E568" s="860"/>
      <c r="H568" s="857"/>
      <c r="I568" s="857" t="s">
        <v>3302</v>
      </c>
      <c r="J568" s="858"/>
      <c r="K568" s="840"/>
      <c r="L568" s="860"/>
    </row>
    <row r="569" spans="1:12">
      <c r="A569" s="857"/>
      <c r="B569" s="857" t="s">
        <v>3302</v>
      </c>
      <c r="C569" s="858"/>
      <c r="D569" s="870"/>
      <c r="E569" s="860"/>
      <c r="H569" s="857"/>
      <c r="I569" s="857" t="str">
        <f>I$55</f>
        <v>MA</v>
      </c>
      <c r="J569" s="858"/>
      <c r="K569" s="840"/>
      <c r="L569" s="860"/>
    </row>
    <row r="570" spans="1:12">
      <c r="A570" s="857"/>
      <c r="B570" s="857" t="str">
        <f>B$55</f>
        <v>MA</v>
      </c>
      <c r="C570" s="858"/>
      <c r="D570" s="870"/>
      <c r="E570" s="860"/>
      <c r="H570" s="857"/>
      <c r="I570" s="857" t="str">
        <f>I$56</f>
        <v>S1</v>
      </c>
      <c r="J570" s="858"/>
      <c r="K570" s="840"/>
      <c r="L570" s="860"/>
    </row>
    <row r="571" spans="1:12">
      <c r="A571" s="857"/>
      <c r="B571" s="857" t="str">
        <f>B$56</f>
        <v>S1</v>
      </c>
      <c r="C571" s="858"/>
      <c r="D571" s="870"/>
      <c r="E571" s="860"/>
      <c r="H571" s="857"/>
      <c r="I571" s="857" t="str">
        <f>I$57</f>
        <v>S2</v>
      </c>
      <c r="J571" s="858"/>
      <c r="K571" s="840"/>
      <c r="L571" s="860"/>
    </row>
    <row r="572" spans="1:12">
      <c r="A572" s="857"/>
      <c r="B572" s="857" t="str">
        <f>B$57</f>
        <v>S2</v>
      </c>
      <c r="C572" s="858"/>
      <c r="D572" s="870"/>
      <c r="E572" s="860"/>
      <c r="H572" s="857"/>
      <c r="I572" s="857" t="str">
        <f>I$58</f>
        <v>S3</v>
      </c>
      <c r="J572" s="858"/>
      <c r="K572" s="840"/>
      <c r="L572" s="860"/>
    </row>
    <row r="573" spans="1:12">
      <c r="A573" s="857"/>
      <c r="B573" s="857" t="str">
        <f>B$58</f>
        <v>S3</v>
      </c>
      <c r="C573" s="858"/>
      <c r="D573" s="870"/>
      <c r="E573" s="860"/>
      <c r="H573" s="857"/>
      <c r="I573" s="857" t="str">
        <f>I$59</f>
        <v>S4</v>
      </c>
      <c r="J573" s="858"/>
      <c r="K573" s="840"/>
      <c r="L573" s="860"/>
    </row>
    <row r="574" spans="1:12">
      <c r="A574" s="857"/>
      <c r="B574" s="857" t="str">
        <f>B$59</f>
        <v>S4</v>
      </c>
      <c r="C574" s="858"/>
      <c r="D574" s="870"/>
      <c r="E574" s="860"/>
    </row>
    <row r="575" spans="1:12">
      <c r="H575" s="857"/>
      <c r="I575" s="857"/>
      <c r="J575" s="859" t="s">
        <v>3945</v>
      </c>
      <c r="K575" s="840"/>
      <c r="L575" s="860"/>
    </row>
    <row r="576" spans="1:12" ht="56">
      <c r="A576" s="857"/>
      <c r="B576" s="857"/>
      <c r="C576" s="859" t="s">
        <v>3946</v>
      </c>
      <c r="D576" s="870"/>
      <c r="E576" s="872"/>
      <c r="H576" s="857"/>
      <c r="I576" s="857" t="s">
        <v>3302</v>
      </c>
      <c r="J576" s="858"/>
      <c r="K576" s="840"/>
      <c r="L576" s="860"/>
    </row>
    <row r="577" spans="1:12">
      <c r="A577" s="857"/>
      <c r="B577" s="857" t="s">
        <v>3302</v>
      </c>
      <c r="C577" s="858"/>
      <c r="D577" s="870"/>
      <c r="E577" s="872"/>
      <c r="H577" s="857"/>
      <c r="I577" s="857" t="str">
        <f>I$55</f>
        <v>MA</v>
      </c>
      <c r="J577" s="858"/>
      <c r="K577" s="840"/>
      <c r="L577" s="860"/>
    </row>
    <row r="578" spans="1:12">
      <c r="A578" s="857"/>
      <c r="B578" s="857" t="str">
        <f>B$55</f>
        <v>MA</v>
      </c>
      <c r="C578" s="858"/>
      <c r="D578" s="870"/>
      <c r="E578" s="860"/>
      <c r="H578" s="857"/>
      <c r="I578" s="857" t="str">
        <f>I$56</f>
        <v>S1</v>
      </c>
      <c r="J578" s="858"/>
      <c r="K578" s="840"/>
      <c r="L578" s="860"/>
    </row>
    <row r="579" spans="1:12">
      <c r="A579" s="857"/>
      <c r="B579" s="857" t="str">
        <f>B$56</f>
        <v>S1</v>
      </c>
      <c r="C579" s="858"/>
      <c r="D579" s="870"/>
      <c r="E579" s="860"/>
      <c r="H579" s="857"/>
      <c r="I579" s="857" t="str">
        <f>I$57</f>
        <v>S2</v>
      </c>
      <c r="J579" s="858"/>
      <c r="K579" s="840"/>
      <c r="L579" s="860"/>
    </row>
    <row r="580" spans="1:12">
      <c r="A580" s="857"/>
      <c r="B580" s="857" t="str">
        <f>B$57</f>
        <v>S2</v>
      </c>
      <c r="C580" s="858"/>
      <c r="D580" s="870"/>
      <c r="E580" s="860"/>
      <c r="H580" s="857"/>
      <c r="I580" s="857" t="str">
        <f>I$58</f>
        <v>S3</v>
      </c>
      <c r="J580" s="858"/>
      <c r="K580" s="840"/>
      <c r="L580" s="860"/>
    </row>
    <row r="581" spans="1:12">
      <c r="A581" s="857"/>
      <c r="B581" s="857" t="str">
        <f>B$58</f>
        <v>S3</v>
      </c>
      <c r="C581" s="858"/>
      <c r="D581" s="870"/>
      <c r="E581" s="860"/>
      <c r="H581" s="857"/>
      <c r="I581" s="857" t="str">
        <f>I$59</f>
        <v>S4</v>
      </c>
      <c r="J581" s="858"/>
      <c r="K581" s="840"/>
      <c r="L581" s="860"/>
    </row>
    <row r="582" spans="1:12">
      <c r="A582" s="857"/>
      <c r="B582" s="857" t="str">
        <f>B$59</f>
        <v>S4</v>
      </c>
      <c r="C582" s="858"/>
      <c r="D582" s="870"/>
      <c r="E582" s="860"/>
    </row>
    <row r="583" spans="1:12">
      <c r="H583" s="857"/>
      <c r="I583" s="857"/>
      <c r="J583" s="859" t="s">
        <v>3947</v>
      </c>
      <c r="K583" s="840"/>
      <c r="L583" s="860"/>
    </row>
    <row r="584" spans="1:12">
      <c r="H584" s="857"/>
      <c r="I584" s="857" t="s">
        <v>3302</v>
      </c>
      <c r="J584" s="858"/>
      <c r="K584" s="840"/>
      <c r="L584" s="860"/>
    </row>
    <row r="585" spans="1:12" ht="42">
      <c r="A585" s="849">
        <v>4.3</v>
      </c>
      <c r="B585" s="849"/>
      <c r="C585" s="848" t="s">
        <v>3936</v>
      </c>
      <c r="D585" s="862"/>
      <c r="E585" s="863"/>
      <c r="H585" s="857"/>
      <c r="I585" s="857" t="str">
        <f>I$55</f>
        <v>MA</v>
      </c>
      <c r="J585" s="858"/>
      <c r="K585" s="840"/>
      <c r="L585" s="860"/>
    </row>
    <row r="586" spans="1:12" ht="56">
      <c r="A586" s="857"/>
      <c r="B586" s="857"/>
      <c r="C586" s="859" t="s">
        <v>3948</v>
      </c>
      <c r="D586" s="840"/>
      <c r="E586" s="874"/>
      <c r="H586" s="857"/>
      <c r="I586" s="857" t="str">
        <f>I$56</f>
        <v>S1</v>
      </c>
      <c r="J586" s="858"/>
      <c r="K586" s="840"/>
      <c r="L586" s="860"/>
    </row>
    <row r="587" spans="1:12">
      <c r="A587" s="857"/>
      <c r="B587" s="857" t="s">
        <v>3302</v>
      </c>
      <c r="C587" s="858"/>
      <c r="D587" s="840"/>
      <c r="E587" s="874"/>
      <c r="H587" s="857"/>
      <c r="I587" s="857" t="str">
        <f>I$57</f>
        <v>S2</v>
      </c>
      <c r="J587" s="858"/>
      <c r="K587" s="840"/>
      <c r="L587" s="860"/>
    </row>
    <row r="588" spans="1:12">
      <c r="A588" s="857"/>
      <c r="B588" s="857" t="str">
        <f>B$55</f>
        <v>MA</v>
      </c>
      <c r="C588" s="858"/>
      <c r="D588" s="840"/>
      <c r="E588" s="874"/>
      <c r="H588" s="857"/>
      <c r="I588" s="857" t="str">
        <f>I$58</f>
        <v>S3</v>
      </c>
      <c r="J588" s="858"/>
      <c r="K588" s="840"/>
      <c r="L588" s="860"/>
    </row>
    <row r="589" spans="1:12">
      <c r="A589" s="857"/>
      <c r="B589" s="857" t="str">
        <f>B$56</f>
        <v>S1</v>
      </c>
      <c r="C589" s="858"/>
      <c r="D589" s="840"/>
      <c r="E589" s="860"/>
      <c r="H589" s="857"/>
      <c r="I589" s="857" t="str">
        <f>I$59</f>
        <v>S4</v>
      </c>
      <c r="J589" s="858"/>
      <c r="K589" s="840"/>
      <c r="L589" s="860"/>
    </row>
    <row r="590" spans="1:12">
      <c r="A590" s="857"/>
      <c r="B590" s="857" t="str">
        <f>B$57</f>
        <v>S2</v>
      </c>
      <c r="C590" s="858"/>
      <c r="D590" s="840"/>
      <c r="E590" s="860"/>
    </row>
    <row r="591" spans="1:12" ht="56">
      <c r="A591" s="857"/>
      <c r="B591" s="857" t="str">
        <f>B$58</f>
        <v>S3</v>
      </c>
      <c r="C591" s="858"/>
      <c r="D591" s="840"/>
      <c r="E591" s="874"/>
      <c r="H591" s="849">
        <v>4.5</v>
      </c>
      <c r="I591" s="849"/>
      <c r="J591" s="848" t="s">
        <v>3949</v>
      </c>
      <c r="K591" s="862"/>
      <c r="L591" s="863"/>
    </row>
    <row r="592" spans="1:12">
      <c r="A592" s="857"/>
      <c r="B592" s="857" t="str">
        <f>B$59</f>
        <v>S4</v>
      </c>
      <c r="C592" s="858"/>
      <c r="D592" s="840"/>
      <c r="E592" s="860"/>
      <c r="H592" s="857"/>
      <c r="I592" s="857"/>
      <c r="J592" s="859" t="s">
        <v>3950</v>
      </c>
      <c r="K592" s="840"/>
      <c r="L592" s="860"/>
    </row>
    <row r="593" spans="1:12" ht="42">
      <c r="A593" s="849">
        <v>4.4000000000000004</v>
      </c>
      <c r="B593" s="849"/>
      <c r="C593" s="848" t="s">
        <v>3942</v>
      </c>
      <c r="D593" s="862"/>
      <c r="E593" s="863"/>
      <c r="H593" s="857"/>
      <c r="I593" s="857" t="s">
        <v>3302</v>
      </c>
      <c r="J593" s="858"/>
      <c r="K593" s="840"/>
      <c r="L593" s="860"/>
    </row>
    <row r="594" spans="1:12" ht="89" customHeight="1">
      <c r="A594" s="857"/>
      <c r="B594" s="857"/>
      <c r="C594" s="859" t="s">
        <v>3951</v>
      </c>
      <c r="D594" s="840"/>
      <c r="E594" s="860"/>
      <c r="H594" s="857"/>
      <c r="I594" s="857" t="str">
        <f>I$55</f>
        <v>MA</v>
      </c>
      <c r="J594" s="858"/>
      <c r="K594" s="840"/>
      <c r="L594" s="860"/>
    </row>
    <row r="595" spans="1:12">
      <c r="A595" s="857"/>
      <c r="B595" s="857" t="s">
        <v>3302</v>
      </c>
      <c r="C595" s="858"/>
      <c r="D595" s="840"/>
      <c r="E595" s="860"/>
      <c r="H595" s="857"/>
      <c r="I595" s="857" t="str">
        <f>I$56</f>
        <v>S1</v>
      </c>
      <c r="J595" s="858"/>
      <c r="K595" s="840"/>
      <c r="L595" s="860"/>
    </row>
    <row r="596" spans="1:12">
      <c r="A596" s="857"/>
      <c r="B596" s="857" t="str">
        <f>B$55</f>
        <v>MA</v>
      </c>
      <c r="C596" s="858"/>
      <c r="D596" s="840"/>
      <c r="E596" s="860"/>
      <c r="H596" s="857"/>
      <c r="I596" s="857" t="str">
        <f>I$57</f>
        <v>S2</v>
      </c>
      <c r="J596" s="858"/>
      <c r="K596" s="840"/>
      <c r="L596" s="860"/>
    </row>
    <row r="597" spans="1:12">
      <c r="A597" s="857"/>
      <c r="B597" s="857" t="str">
        <f>B$56</f>
        <v>S1</v>
      </c>
      <c r="C597" s="858"/>
      <c r="D597" s="840"/>
      <c r="E597" s="860"/>
      <c r="H597" s="857"/>
      <c r="I597" s="857" t="str">
        <f>I$58</f>
        <v>S3</v>
      </c>
      <c r="J597" s="858"/>
      <c r="K597" s="840"/>
      <c r="L597" s="860"/>
    </row>
    <row r="598" spans="1:12">
      <c r="A598" s="857"/>
      <c r="B598" s="857" t="str">
        <f>B$57</f>
        <v>S2</v>
      </c>
      <c r="C598" s="858"/>
      <c r="D598" s="840"/>
      <c r="E598" s="860"/>
      <c r="H598" s="857"/>
      <c r="I598" s="857" t="str">
        <f>I$59</f>
        <v>S4</v>
      </c>
      <c r="J598" s="858"/>
      <c r="K598" s="840"/>
      <c r="L598" s="860"/>
    </row>
    <row r="599" spans="1:12" ht="114.5" customHeight="1">
      <c r="A599" s="857"/>
      <c r="B599" s="857" t="str">
        <f>B$58</f>
        <v>S3</v>
      </c>
      <c r="C599" s="858" t="s">
        <v>3952</v>
      </c>
      <c r="D599" s="861" t="s">
        <v>3761</v>
      </c>
      <c r="E599" s="860"/>
    </row>
    <row r="600" spans="1:12" ht="17">
      <c r="A600" s="857"/>
      <c r="B600" s="857" t="str">
        <f>B$59</f>
        <v>S4</v>
      </c>
      <c r="C600" s="858" t="s">
        <v>4591</v>
      </c>
      <c r="D600" s="861" t="s">
        <v>3761</v>
      </c>
      <c r="E600" s="860"/>
      <c r="H600" s="857"/>
      <c r="I600" s="857"/>
      <c r="J600" s="859" t="s">
        <v>3953</v>
      </c>
      <c r="K600" s="840"/>
      <c r="L600" s="860"/>
    </row>
    <row r="601" spans="1:12">
      <c r="H601" s="857"/>
      <c r="I601" s="857" t="s">
        <v>3302</v>
      </c>
      <c r="J601" s="858"/>
      <c r="K601" s="840"/>
      <c r="L601" s="860"/>
    </row>
    <row r="602" spans="1:12" ht="42">
      <c r="A602" s="857"/>
      <c r="B602" s="857"/>
      <c r="C602" s="859" t="s">
        <v>3954</v>
      </c>
      <c r="D602" s="840"/>
      <c r="E602" s="860"/>
      <c r="H602" s="857"/>
      <c r="I602" s="857" t="str">
        <f>I$55</f>
        <v>MA</v>
      </c>
      <c r="J602" s="858"/>
      <c r="K602" s="840"/>
      <c r="L602" s="860"/>
    </row>
    <row r="603" spans="1:12">
      <c r="A603" s="857"/>
      <c r="B603" s="857" t="s">
        <v>3302</v>
      </c>
      <c r="C603" s="858"/>
      <c r="D603" s="840"/>
      <c r="E603" s="860"/>
      <c r="H603" s="857"/>
      <c r="I603" s="857" t="str">
        <f>I$56</f>
        <v>S1</v>
      </c>
      <c r="J603" s="858"/>
      <c r="K603" s="840"/>
      <c r="L603" s="860"/>
    </row>
    <row r="604" spans="1:12">
      <c r="A604" s="857"/>
      <c r="B604" s="857" t="str">
        <f>B$55</f>
        <v>MA</v>
      </c>
      <c r="C604" s="858"/>
      <c r="D604" s="840"/>
      <c r="E604" s="860"/>
      <c r="H604" s="857"/>
      <c r="I604" s="857" t="str">
        <f>I$57</f>
        <v>S2</v>
      </c>
      <c r="J604" s="858"/>
      <c r="K604" s="840"/>
      <c r="L604" s="860"/>
    </row>
    <row r="605" spans="1:12">
      <c r="A605" s="857"/>
      <c r="B605" s="857" t="str">
        <f>B$56</f>
        <v>S1</v>
      </c>
      <c r="C605" s="858"/>
      <c r="D605" s="840"/>
      <c r="E605" s="860"/>
      <c r="H605" s="857"/>
      <c r="I605" s="857" t="str">
        <f>I$58</f>
        <v>S3</v>
      </c>
      <c r="J605" s="858"/>
      <c r="K605" s="840"/>
      <c r="L605" s="860"/>
    </row>
    <row r="606" spans="1:12">
      <c r="A606" s="857"/>
      <c r="B606" s="857" t="str">
        <f>B$57</f>
        <v>S2</v>
      </c>
      <c r="C606" s="858"/>
      <c r="D606" s="840"/>
      <c r="E606" s="860"/>
      <c r="H606" s="857"/>
      <c r="I606" s="857" t="str">
        <f>I$59</f>
        <v>S4</v>
      </c>
      <c r="J606" s="858"/>
      <c r="K606" s="840"/>
      <c r="L606" s="860"/>
    </row>
    <row r="607" spans="1:12" ht="71" customHeight="1">
      <c r="A607" s="857"/>
      <c r="B607" s="857" t="str">
        <f>B$58</f>
        <v>S3</v>
      </c>
      <c r="C607" s="858" t="s">
        <v>3955</v>
      </c>
      <c r="D607" s="861" t="s">
        <v>3761</v>
      </c>
      <c r="E607" s="860"/>
    </row>
    <row r="608" spans="1:12" ht="56">
      <c r="A608" s="857"/>
      <c r="B608" s="857" t="str">
        <f>B$59</f>
        <v>S4</v>
      </c>
      <c r="C608" s="858" t="s">
        <v>4671</v>
      </c>
      <c r="D608" s="861" t="s">
        <v>3761</v>
      </c>
      <c r="E608" s="860"/>
      <c r="H608" s="857"/>
      <c r="I608" s="857"/>
      <c r="J608" s="859" t="s">
        <v>3956</v>
      </c>
      <c r="K608" s="840"/>
      <c r="L608" s="860"/>
    </row>
    <row r="609" spans="1:12" ht="56">
      <c r="A609" s="849">
        <v>4.5</v>
      </c>
      <c r="B609" s="849"/>
      <c r="C609" s="848" t="s">
        <v>3949</v>
      </c>
      <c r="D609" s="862"/>
      <c r="E609" s="863"/>
      <c r="H609" s="857"/>
      <c r="I609" s="857" t="s">
        <v>3302</v>
      </c>
      <c r="J609" s="858"/>
      <c r="K609" s="840"/>
      <c r="L609" s="860"/>
    </row>
    <row r="610" spans="1:12" ht="42">
      <c r="A610" s="857"/>
      <c r="B610" s="857"/>
      <c r="C610" s="859" t="s">
        <v>3957</v>
      </c>
      <c r="D610" s="840"/>
      <c r="E610" s="860"/>
      <c r="H610" s="857"/>
      <c r="I610" s="857" t="str">
        <f>I$55</f>
        <v>MA</v>
      </c>
      <c r="J610" s="858"/>
      <c r="K610" s="840"/>
      <c r="L610" s="860"/>
    </row>
    <row r="611" spans="1:12">
      <c r="A611" s="857"/>
      <c r="B611" s="857" t="s">
        <v>3302</v>
      </c>
      <c r="C611" s="858"/>
      <c r="D611" s="840"/>
      <c r="E611" s="860"/>
      <c r="H611" s="857"/>
      <c r="I611" s="857" t="str">
        <f>I$56</f>
        <v>S1</v>
      </c>
      <c r="J611" s="858"/>
      <c r="K611" s="840"/>
      <c r="L611" s="860"/>
    </row>
    <row r="612" spans="1:12">
      <c r="A612" s="857"/>
      <c r="B612" s="857" t="str">
        <f>B$55</f>
        <v>MA</v>
      </c>
      <c r="C612" s="858"/>
      <c r="D612" s="840"/>
      <c r="E612" s="860"/>
      <c r="H612" s="857"/>
      <c r="I612" s="857" t="str">
        <f>I$57</f>
        <v>S2</v>
      </c>
      <c r="J612" s="858"/>
      <c r="K612" s="840"/>
      <c r="L612" s="860"/>
    </row>
    <row r="613" spans="1:12">
      <c r="A613" s="857"/>
      <c r="B613" s="857" t="str">
        <f>B$56</f>
        <v>S1</v>
      </c>
      <c r="C613" s="858"/>
      <c r="D613" s="840"/>
      <c r="E613" s="860"/>
      <c r="H613" s="857"/>
      <c r="I613" s="857" t="str">
        <f>I$58</f>
        <v>S3</v>
      </c>
      <c r="J613" s="858"/>
      <c r="K613" s="840"/>
      <c r="L613" s="860"/>
    </row>
    <row r="614" spans="1:12">
      <c r="A614" s="857"/>
      <c r="B614" s="857" t="str">
        <f>B$57</f>
        <v>S2</v>
      </c>
      <c r="C614" s="858"/>
      <c r="D614" s="840"/>
      <c r="E614" s="860"/>
      <c r="H614" s="857"/>
      <c r="I614" s="857" t="str">
        <f>I$59</f>
        <v>S4</v>
      </c>
      <c r="J614" s="858"/>
      <c r="K614" s="840"/>
      <c r="L614" s="860"/>
    </row>
    <row r="615" spans="1:12" ht="95.5" customHeight="1">
      <c r="A615" s="857"/>
      <c r="B615" s="857" t="str">
        <f>B$58</f>
        <v>S3</v>
      </c>
      <c r="C615" s="858" t="s">
        <v>3958</v>
      </c>
      <c r="D615" s="861" t="s">
        <v>3761</v>
      </c>
      <c r="E615" s="860"/>
    </row>
    <row r="616" spans="1:12" ht="40.5" customHeight="1">
      <c r="A616" s="857"/>
      <c r="B616" s="857" t="str">
        <f>B$59</f>
        <v>S4</v>
      </c>
      <c r="C616" s="858" t="s">
        <v>4592</v>
      </c>
      <c r="D616" s="861" t="s">
        <v>3761</v>
      </c>
      <c r="E616" s="860"/>
      <c r="H616" s="857"/>
      <c r="I616" s="857"/>
      <c r="J616" s="859" t="s">
        <v>3959</v>
      </c>
      <c r="K616" s="840"/>
      <c r="L616" s="860"/>
    </row>
    <row r="617" spans="1:12">
      <c r="H617" s="857"/>
      <c r="I617" s="857" t="s">
        <v>3302</v>
      </c>
      <c r="J617" s="858"/>
      <c r="K617" s="840"/>
      <c r="L617" s="860"/>
    </row>
    <row r="618" spans="1:12" ht="42">
      <c r="A618" s="857"/>
      <c r="B618" s="857"/>
      <c r="C618" s="859" t="s">
        <v>3960</v>
      </c>
      <c r="D618" s="840"/>
      <c r="E618" s="860"/>
      <c r="H618" s="857"/>
      <c r="I618" s="857" t="s">
        <v>46</v>
      </c>
      <c r="J618" s="858"/>
      <c r="K618" s="840"/>
      <c r="L618" s="860"/>
    </row>
    <row r="619" spans="1:12">
      <c r="A619" s="857"/>
      <c r="B619" s="857" t="s">
        <v>3302</v>
      </c>
      <c r="C619" s="858"/>
      <c r="D619" s="840"/>
      <c r="E619" s="860"/>
      <c r="H619" s="857"/>
      <c r="I619" s="857" t="str">
        <f>I$56</f>
        <v>S1</v>
      </c>
      <c r="J619" s="858"/>
      <c r="K619" s="840"/>
      <c r="L619" s="860"/>
    </row>
    <row r="620" spans="1:12">
      <c r="A620" s="857"/>
      <c r="B620" s="857" t="str">
        <f>B$55</f>
        <v>MA</v>
      </c>
      <c r="C620" s="858"/>
      <c r="D620" s="840"/>
      <c r="E620" s="860"/>
      <c r="H620" s="857"/>
      <c r="I620" s="857" t="str">
        <f>I$57</f>
        <v>S2</v>
      </c>
      <c r="J620" s="858"/>
      <c r="K620" s="840"/>
      <c r="L620" s="860"/>
    </row>
    <row r="621" spans="1:12">
      <c r="A621" s="857"/>
      <c r="B621" s="857" t="str">
        <f>B$56</f>
        <v>S1</v>
      </c>
      <c r="C621" s="858"/>
      <c r="D621" s="840"/>
      <c r="E621" s="860"/>
      <c r="H621" s="857"/>
      <c r="I621" s="857" t="str">
        <f>I$58</f>
        <v>S3</v>
      </c>
      <c r="J621" s="858"/>
      <c r="K621" s="840"/>
      <c r="L621" s="860"/>
    </row>
    <row r="622" spans="1:12">
      <c r="A622" s="857"/>
      <c r="B622" s="857" t="str">
        <f>B$57</f>
        <v>S2</v>
      </c>
      <c r="C622" s="858"/>
      <c r="D622" s="840"/>
      <c r="E622" s="860"/>
      <c r="H622" s="857"/>
      <c r="I622" s="857" t="str">
        <f>I$59</f>
        <v>S4</v>
      </c>
      <c r="J622" s="858"/>
      <c r="K622" s="840"/>
      <c r="L622" s="860"/>
    </row>
    <row r="623" spans="1:12" ht="60.5" customHeight="1">
      <c r="A623" s="857"/>
      <c r="B623" s="857" t="str">
        <f>B$58</f>
        <v>S3</v>
      </c>
      <c r="C623" s="858" t="s">
        <v>3961</v>
      </c>
      <c r="D623" s="861" t="s">
        <v>3761</v>
      </c>
      <c r="E623" s="860"/>
    </row>
    <row r="624" spans="1:12" ht="42">
      <c r="A624" s="857"/>
      <c r="B624" s="857" t="str">
        <f>B$59</f>
        <v>S4</v>
      </c>
      <c r="C624" s="858" t="s">
        <v>4679</v>
      </c>
      <c r="D624" s="861" t="s">
        <v>3761</v>
      </c>
      <c r="E624" s="860"/>
      <c r="H624" s="849">
        <v>4.5999999999999996</v>
      </c>
      <c r="I624" s="849"/>
      <c r="J624" s="848" t="s">
        <v>3962</v>
      </c>
      <c r="K624" s="862"/>
      <c r="L624" s="863"/>
    </row>
    <row r="625" spans="1:12" ht="42">
      <c r="A625" s="849">
        <v>4.5999999999999996</v>
      </c>
      <c r="B625" s="849"/>
      <c r="C625" s="848" t="s">
        <v>3962</v>
      </c>
      <c r="D625" s="862"/>
      <c r="E625" s="863"/>
      <c r="H625" s="857"/>
      <c r="I625" s="857"/>
      <c r="J625" s="859" t="s">
        <v>3963</v>
      </c>
      <c r="K625" s="840"/>
      <c r="L625" s="860"/>
    </row>
    <row r="626" spans="1:12" ht="42">
      <c r="A626" s="857"/>
      <c r="B626" s="857"/>
      <c r="C626" s="859" t="s">
        <v>3964</v>
      </c>
      <c r="D626" s="840"/>
      <c r="E626" s="860"/>
      <c r="H626" s="857"/>
      <c r="I626" s="857" t="s">
        <v>3302</v>
      </c>
      <c r="J626" s="858"/>
      <c r="K626" s="840"/>
      <c r="L626" s="860"/>
    </row>
    <row r="627" spans="1:12">
      <c r="A627" s="857"/>
      <c r="B627" s="857" t="s">
        <v>3302</v>
      </c>
      <c r="C627" s="858"/>
      <c r="D627" s="840"/>
      <c r="E627" s="860"/>
      <c r="H627" s="857"/>
      <c r="I627" s="857" t="str">
        <f>I$55</f>
        <v>MA</v>
      </c>
      <c r="J627" s="858"/>
      <c r="K627" s="840"/>
      <c r="L627" s="860"/>
    </row>
    <row r="628" spans="1:12">
      <c r="A628" s="857"/>
      <c r="B628" s="857" t="str">
        <f>B$55</f>
        <v>MA</v>
      </c>
      <c r="C628" s="858"/>
      <c r="D628" s="840"/>
      <c r="E628" s="860"/>
      <c r="H628" s="857"/>
      <c r="I628" s="857" t="str">
        <f>I$56</f>
        <v>S1</v>
      </c>
      <c r="J628" s="858"/>
      <c r="K628" s="840"/>
      <c r="L628" s="860"/>
    </row>
    <row r="629" spans="1:12">
      <c r="A629" s="857"/>
      <c r="B629" s="857" t="str">
        <f>B$56</f>
        <v>S1</v>
      </c>
      <c r="C629" s="858"/>
      <c r="D629" s="840"/>
      <c r="E629" s="860"/>
      <c r="H629" s="857"/>
      <c r="I629" s="857" t="str">
        <f>I$57</f>
        <v>S2</v>
      </c>
      <c r="J629" s="858"/>
      <c r="K629" s="840"/>
      <c r="L629" s="860"/>
    </row>
    <row r="630" spans="1:12">
      <c r="A630" s="857"/>
      <c r="B630" s="857" t="str">
        <f>B$57</f>
        <v>S2</v>
      </c>
      <c r="C630" s="858"/>
      <c r="D630" s="840"/>
      <c r="E630" s="860"/>
      <c r="H630" s="857"/>
      <c r="I630" s="857" t="str">
        <f>I$58</f>
        <v>S3</v>
      </c>
      <c r="J630" s="858"/>
      <c r="K630" s="840"/>
      <c r="L630" s="860"/>
    </row>
    <row r="631" spans="1:12">
      <c r="A631" s="857"/>
      <c r="B631" s="857" t="str">
        <f>B$58</f>
        <v>S3</v>
      </c>
      <c r="C631" s="858"/>
      <c r="D631" s="840"/>
      <c r="E631" s="860"/>
      <c r="H631" s="857"/>
      <c r="I631" s="857" t="str">
        <f>I$59</f>
        <v>S4</v>
      </c>
      <c r="J631" s="858"/>
      <c r="K631" s="840"/>
      <c r="L631" s="860"/>
    </row>
    <row r="632" spans="1:12">
      <c r="A632" s="857"/>
      <c r="B632" s="857" t="str">
        <f>B$59</f>
        <v>S4</v>
      </c>
      <c r="C632" s="858"/>
      <c r="D632" s="840"/>
      <c r="E632" s="860"/>
    </row>
    <row r="633" spans="1:12">
      <c r="H633" s="857"/>
      <c r="I633" s="857"/>
      <c r="J633" s="859" t="s">
        <v>3965</v>
      </c>
      <c r="K633" s="840"/>
      <c r="L633" s="860"/>
    </row>
    <row r="634" spans="1:12" ht="42">
      <c r="A634" s="857"/>
      <c r="B634" s="857"/>
      <c r="C634" s="859" t="s">
        <v>3966</v>
      </c>
      <c r="D634" s="840"/>
      <c r="E634" s="860"/>
      <c r="H634" s="857"/>
      <c r="I634" s="857" t="s">
        <v>3302</v>
      </c>
      <c r="J634" s="858"/>
      <c r="K634" s="840"/>
      <c r="L634" s="860"/>
    </row>
    <row r="635" spans="1:12">
      <c r="A635" s="857"/>
      <c r="B635" s="857" t="s">
        <v>3302</v>
      </c>
      <c r="C635" s="858"/>
      <c r="D635" s="840"/>
      <c r="E635" s="860"/>
      <c r="H635" s="857"/>
      <c r="I635" s="857" t="str">
        <f>I$55</f>
        <v>MA</v>
      </c>
      <c r="J635" s="858"/>
      <c r="K635" s="840"/>
      <c r="L635" s="860"/>
    </row>
    <row r="636" spans="1:12">
      <c r="A636" s="857"/>
      <c r="B636" s="857" t="str">
        <f>B$55</f>
        <v>MA</v>
      </c>
      <c r="C636" s="858"/>
      <c r="D636" s="840"/>
      <c r="E636" s="860"/>
      <c r="H636" s="857"/>
      <c r="I636" s="857" t="str">
        <f>I$56</f>
        <v>S1</v>
      </c>
      <c r="J636" s="858"/>
      <c r="K636" s="840"/>
      <c r="L636" s="860"/>
    </row>
    <row r="637" spans="1:12">
      <c r="A637" s="857"/>
      <c r="B637" s="857" t="str">
        <f>B$56</f>
        <v>S1</v>
      </c>
      <c r="C637" s="858"/>
      <c r="D637" s="840"/>
      <c r="E637" s="860"/>
      <c r="H637" s="857"/>
      <c r="I637" s="857" t="str">
        <f>I$57</f>
        <v>S2</v>
      </c>
      <c r="J637" s="858"/>
      <c r="K637" s="840"/>
      <c r="L637" s="860"/>
    </row>
    <row r="638" spans="1:12">
      <c r="A638" s="857"/>
      <c r="B638" s="857" t="str">
        <f>B$57</f>
        <v>S2</v>
      </c>
      <c r="C638" s="858"/>
      <c r="D638" s="840"/>
      <c r="E638" s="860"/>
      <c r="H638" s="857"/>
      <c r="I638" s="857" t="str">
        <f>I$58</f>
        <v>S3</v>
      </c>
      <c r="J638" s="858"/>
      <c r="K638" s="840"/>
      <c r="L638" s="860"/>
    </row>
    <row r="639" spans="1:12">
      <c r="A639" s="857"/>
      <c r="B639" s="857" t="str">
        <f>B$58</f>
        <v>S3</v>
      </c>
      <c r="C639" s="858"/>
      <c r="D639" s="840"/>
      <c r="E639" s="860"/>
      <c r="H639" s="857"/>
      <c r="I639" s="857" t="str">
        <f>I$59</f>
        <v>S4</v>
      </c>
      <c r="J639" s="858"/>
      <c r="K639" s="840"/>
      <c r="L639" s="860"/>
    </row>
    <row r="640" spans="1:12">
      <c r="A640" s="857"/>
      <c r="B640" s="857" t="str">
        <f>B$59</f>
        <v>S4</v>
      </c>
      <c r="C640" s="858"/>
      <c r="D640" s="840"/>
      <c r="E640" s="860"/>
    </row>
    <row r="641" spans="1:12" ht="70">
      <c r="H641" s="849">
        <v>4.7</v>
      </c>
      <c r="I641" s="849"/>
      <c r="J641" s="848" t="s">
        <v>3967</v>
      </c>
      <c r="K641" s="862"/>
      <c r="L641" s="863"/>
    </row>
    <row r="642" spans="1:12" ht="28">
      <c r="A642" s="857"/>
      <c r="B642" s="857"/>
      <c r="C642" s="859" t="s">
        <v>3968</v>
      </c>
      <c r="D642" s="840"/>
      <c r="E642" s="860"/>
      <c r="H642" s="857"/>
      <c r="I642" s="857"/>
      <c r="J642" s="859" t="s">
        <v>3969</v>
      </c>
      <c r="K642" s="840"/>
      <c r="L642" s="860"/>
    </row>
    <row r="643" spans="1:12">
      <c r="A643" s="857"/>
      <c r="B643" s="857" t="s">
        <v>3302</v>
      </c>
      <c r="C643" s="858"/>
      <c r="D643" s="840"/>
      <c r="E643" s="860"/>
      <c r="H643" s="857"/>
      <c r="I643" s="857" t="s">
        <v>3302</v>
      </c>
      <c r="J643" s="858"/>
      <c r="K643" s="840"/>
      <c r="L643" s="860"/>
    </row>
    <row r="644" spans="1:12">
      <c r="A644" s="857"/>
      <c r="B644" s="857" t="str">
        <f>B$55</f>
        <v>MA</v>
      </c>
      <c r="C644" s="858"/>
      <c r="D644" s="840"/>
      <c r="E644" s="860"/>
      <c r="H644" s="857"/>
      <c r="I644" s="857" t="str">
        <f>I$55</f>
        <v>MA</v>
      </c>
      <c r="J644" s="858"/>
      <c r="K644" s="840"/>
      <c r="L644" s="860"/>
    </row>
    <row r="645" spans="1:12">
      <c r="A645" s="857"/>
      <c r="B645" s="857" t="str">
        <f>B$56</f>
        <v>S1</v>
      </c>
      <c r="C645" s="858"/>
      <c r="D645" s="840"/>
      <c r="E645" s="860"/>
      <c r="H645" s="857"/>
      <c r="I645" s="857" t="str">
        <f>I$56</f>
        <v>S1</v>
      </c>
      <c r="J645" s="858"/>
      <c r="K645" s="840"/>
      <c r="L645" s="860"/>
    </row>
    <row r="646" spans="1:12">
      <c r="A646" s="857"/>
      <c r="B646" s="857" t="str">
        <f>B$57</f>
        <v>S2</v>
      </c>
      <c r="C646" s="858"/>
      <c r="D646" s="840"/>
      <c r="E646" s="860"/>
      <c r="H646" s="857"/>
      <c r="I646" s="857" t="str">
        <f>I$57</f>
        <v>S2</v>
      </c>
      <c r="J646" s="858"/>
      <c r="K646" s="840"/>
      <c r="L646" s="860"/>
    </row>
    <row r="647" spans="1:12">
      <c r="A647" s="857"/>
      <c r="B647" s="857" t="str">
        <f>B$58</f>
        <v>S3</v>
      </c>
      <c r="C647" s="858"/>
      <c r="D647" s="840"/>
      <c r="E647" s="860"/>
      <c r="H647" s="857"/>
      <c r="I647" s="857" t="str">
        <f>I$58</f>
        <v>S3</v>
      </c>
      <c r="J647" s="858"/>
      <c r="K647" s="840"/>
      <c r="L647" s="860"/>
    </row>
    <row r="648" spans="1:12">
      <c r="A648" s="857"/>
      <c r="B648" s="857" t="str">
        <f>B$59</f>
        <v>S4</v>
      </c>
      <c r="C648" s="858"/>
      <c r="D648" s="840"/>
      <c r="E648" s="860"/>
      <c r="H648" s="857"/>
      <c r="I648" s="857" t="str">
        <f>I$59</f>
        <v>S4</v>
      </c>
      <c r="J648" s="858"/>
      <c r="K648" s="840"/>
      <c r="L648" s="860"/>
    </row>
    <row r="650" spans="1:12" ht="70">
      <c r="A650" s="857"/>
      <c r="B650" s="857"/>
      <c r="C650" s="859" t="s">
        <v>3970</v>
      </c>
      <c r="D650" s="840"/>
      <c r="E650" s="860"/>
      <c r="H650" s="857"/>
      <c r="I650" s="857"/>
      <c r="J650" s="859" t="s">
        <v>3971</v>
      </c>
      <c r="K650" s="840"/>
      <c r="L650" s="860"/>
    </row>
    <row r="651" spans="1:12">
      <c r="A651" s="857"/>
      <c r="B651" s="857" t="s">
        <v>3302</v>
      </c>
      <c r="C651" s="858"/>
      <c r="D651" s="840"/>
      <c r="E651" s="860"/>
      <c r="H651" s="857"/>
      <c r="I651" s="857" t="s">
        <v>3302</v>
      </c>
      <c r="J651" s="858"/>
      <c r="K651" s="840"/>
      <c r="L651" s="860"/>
    </row>
    <row r="652" spans="1:12">
      <c r="A652" s="857"/>
      <c r="B652" s="857" t="str">
        <f>B$55</f>
        <v>MA</v>
      </c>
      <c r="C652" s="858"/>
      <c r="D652" s="840"/>
      <c r="E652" s="860"/>
      <c r="H652" s="857"/>
      <c r="I652" s="857" t="str">
        <f>I$55</f>
        <v>MA</v>
      </c>
      <c r="J652" s="858"/>
      <c r="K652" s="840"/>
      <c r="L652" s="860"/>
    </row>
    <row r="653" spans="1:12">
      <c r="A653" s="857"/>
      <c r="B653" s="857" t="str">
        <f>B$56</f>
        <v>S1</v>
      </c>
      <c r="C653" s="858"/>
      <c r="D653" s="840"/>
      <c r="E653" s="860"/>
      <c r="H653" s="857"/>
      <c r="I653" s="857" t="str">
        <f>I$56</f>
        <v>S1</v>
      </c>
      <c r="J653" s="858"/>
      <c r="K653" s="840"/>
      <c r="L653" s="860"/>
    </row>
    <row r="654" spans="1:12">
      <c r="A654" s="857"/>
      <c r="B654" s="857" t="str">
        <f>B$57</f>
        <v>S2</v>
      </c>
      <c r="C654" s="858"/>
      <c r="D654" s="840"/>
      <c r="E654" s="860"/>
      <c r="H654" s="857"/>
      <c r="I654" s="857" t="str">
        <f>I$57</f>
        <v>S2</v>
      </c>
      <c r="J654" s="858"/>
      <c r="K654" s="840"/>
      <c r="L654" s="860"/>
    </row>
    <row r="655" spans="1:12">
      <c r="A655" s="857"/>
      <c r="B655" s="857" t="str">
        <f>B$58</f>
        <v>S3</v>
      </c>
      <c r="C655" s="858"/>
      <c r="D655" s="840"/>
      <c r="E655" s="860"/>
      <c r="H655" s="857"/>
      <c r="I655" s="857" t="str">
        <f>I$58</f>
        <v>S3</v>
      </c>
      <c r="J655" s="858"/>
      <c r="K655" s="840"/>
      <c r="L655" s="860"/>
    </row>
    <row r="656" spans="1:12">
      <c r="A656" s="857"/>
      <c r="B656" s="857" t="str">
        <f>B$59</f>
        <v>S4</v>
      </c>
      <c r="C656" s="858"/>
      <c r="D656" s="840"/>
      <c r="E656" s="860"/>
      <c r="H656" s="857"/>
      <c r="I656" s="857" t="str">
        <f>I$59</f>
        <v>S4</v>
      </c>
      <c r="J656" s="858"/>
      <c r="K656" s="840"/>
      <c r="L656" s="860"/>
    </row>
    <row r="658" spans="1:12" ht="84">
      <c r="A658" s="857"/>
      <c r="B658" s="857"/>
      <c r="C658" s="859" t="s">
        <v>3972</v>
      </c>
      <c r="D658" s="840"/>
      <c r="E658" s="860"/>
      <c r="H658" s="849">
        <v>4.8</v>
      </c>
      <c r="I658" s="849"/>
      <c r="J658" s="848" t="s">
        <v>3973</v>
      </c>
      <c r="K658" s="862"/>
      <c r="L658" s="863"/>
    </row>
    <row r="659" spans="1:12">
      <c r="A659" s="857"/>
      <c r="B659" s="857" t="s">
        <v>3302</v>
      </c>
      <c r="C659" s="858"/>
      <c r="D659" s="840"/>
      <c r="E659" s="860"/>
      <c r="H659" s="857"/>
      <c r="I659" s="857"/>
      <c r="J659" s="859" t="s">
        <v>3974</v>
      </c>
      <c r="K659" s="840"/>
      <c r="L659" s="860"/>
    </row>
    <row r="660" spans="1:12">
      <c r="A660" s="857"/>
      <c r="B660" s="857" t="str">
        <f>B$55</f>
        <v>MA</v>
      </c>
      <c r="C660" s="858"/>
      <c r="D660" s="840"/>
      <c r="E660" s="860"/>
      <c r="H660" s="857"/>
      <c r="I660" s="857" t="s">
        <v>3302</v>
      </c>
      <c r="J660" s="858"/>
      <c r="K660" s="840"/>
      <c r="L660" s="860"/>
    </row>
    <row r="661" spans="1:12">
      <c r="A661" s="857"/>
      <c r="B661" s="857" t="str">
        <f>B$56</f>
        <v>S1</v>
      </c>
      <c r="C661" s="858"/>
      <c r="D661" s="840"/>
      <c r="E661" s="860"/>
      <c r="H661" s="857"/>
      <c r="I661" s="857" t="str">
        <f>I$55</f>
        <v>MA</v>
      </c>
      <c r="J661" s="858"/>
      <c r="K661" s="840"/>
      <c r="L661" s="860"/>
    </row>
    <row r="662" spans="1:12">
      <c r="A662" s="857"/>
      <c r="B662" s="857" t="str">
        <f>B$57</f>
        <v>S2</v>
      </c>
      <c r="C662" s="858"/>
      <c r="D662" s="840"/>
      <c r="E662" s="860"/>
      <c r="H662" s="857"/>
      <c r="I662" s="857" t="str">
        <f>I$56</f>
        <v>S1</v>
      </c>
      <c r="J662" s="858"/>
      <c r="K662" s="840"/>
      <c r="L662" s="860"/>
    </row>
    <row r="663" spans="1:12">
      <c r="A663" s="857"/>
      <c r="B663" s="857" t="str">
        <f>B$58</f>
        <v>S3</v>
      </c>
      <c r="C663" s="858"/>
      <c r="D663" s="840"/>
      <c r="E663" s="860"/>
      <c r="H663" s="857"/>
      <c r="I663" s="857" t="str">
        <f>I$57</f>
        <v>S2</v>
      </c>
      <c r="J663" s="858"/>
      <c r="K663" s="840"/>
      <c r="L663" s="860"/>
    </row>
    <row r="664" spans="1:12">
      <c r="A664" s="857"/>
      <c r="B664" s="857" t="str">
        <f>B$59</f>
        <v>S4</v>
      </c>
      <c r="C664" s="858"/>
      <c r="D664" s="840"/>
      <c r="E664" s="860"/>
      <c r="H664" s="857"/>
      <c r="I664" s="857" t="str">
        <f>I$58</f>
        <v>S3</v>
      </c>
      <c r="J664" s="858"/>
      <c r="K664" s="840"/>
      <c r="L664" s="860"/>
    </row>
    <row r="665" spans="1:12">
      <c r="H665" s="857"/>
      <c r="I665" s="857" t="str">
        <f>I$59</f>
        <v>S4</v>
      </c>
      <c r="J665" s="858"/>
      <c r="K665" s="840"/>
      <c r="L665" s="860"/>
    </row>
    <row r="666" spans="1:12" ht="70">
      <c r="A666" s="849">
        <v>4.7</v>
      </c>
      <c r="B666" s="849"/>
      <c r="C666" s="848" t="s">
        <v>3967</v>
      </c>
      <c r="D666" s="862"/>
      <c r="E666" s="863"/>
    </row>
    <row r="667" spans="1:12" ht="42">
      <c r="A667" s="857"/>
      <c r="B667" s="857"/>
      <c r="C667" s="859" t="s">
        <v>3975</v>
      </c>
      <c r="D667" s="840"/>
      <c r="E667" s="860"/>
      <c r="H667" s="857"/>
      <c r="I667" s="857"/>
      <c r="J667" s="859" t="s">
        <v>3976</v>
      </c>
      <c r="K667" s="840"/>
      <c r="L667" s="860"/>
    </row>
    <row r="668" spans="1:12">
      <c r="A668" s="857"/>
      <c r="B668" s="857" t="s">
        <v>3302</v>
      </c>
      <c r="C668" s="858"/>
      <c r="D668" s="840"/>
      <c r="E668" s="860"/>
      <c r="H668" s="857"/>
      <c r="I668" s="857" t="s">
        <v>3302</v>
      </c>
      <c r="J668" s="858"/>
      <c r="K668" s="840"/>
      <c r="L668" s="860"/>
    </row>
    <row r="669" spans="1:12">
      <c r="A669" s="857"/>
      <c r="B669" s="857" t="str">
        <f>B$55</f>
        <v>MA</v>
      </c>
      <c r="C669" s="858"/>
      <c r="D669" s="840"/>
      <c r="E669" s="860"/>
      <c r="H669" s="857"/>
      <c r="I669" s="857" t="str">
        <f>I$55</f>
        <v>MA</v>
      </c>
      <c r="J669" s="858"/>
      <c r="K669" s="840"/>
      <c r="L669" s="860"/>
    </row>
    <row r="670" spans="1:12">
      <c r="A670" s="857"/>
      <c r="B670" s="857" t="str">
        <f>B$56</f>
        <v>S1</v>
      </c>
      <c r="C670" s="858"/>
      <c r="D670" s="840"/>
      <c r="E670" s="860"/>
      <c r="H670" s="857"/>
      <c r="I670" s="857" t="str">
        <f>I$56</f>
        <v>S1</v>
      </c>
      <c r="J670" s="858"/>
      <c r="K670" s="840"/>
      <c r="L670" s="860"/>
    </row>
    <row r="671" spans="1:12">
      <c r="A671" s="857"/>
      <c r="B671" s="857" t="str">
        <f>B$57</f>
        <v>S2</v>
      </c>
      <c r="C671" s="858"/>
      <c r="D671" s="840"/>
      <c r="E671" s="860"/>
      <c r="H671" s="857"/>
      <c r="I671" s="857" t="str">
        <f>I$57</f>
        <v>S2</v>
      </c>
      <c r="J671" s="858"/>
      <c r="K671" s="840"/>
      <c r="L671" s="860"/>
    </row>
    <row r="672" spans="1:12">
      <c r="A672" s="857"/>
      <c r="B672" s="857" t="str">
        <f>B$58</f>
        <v>S3</v>
      </c>
      <c r="C672" s="858"/>
      <c r="D672" s="840"/>
      <c r="E672" s="860"/>
      <c r="H672" s="857"/>
      <c r="I672" s="857" t="str">
        <f>I$58</f>
        <v>S3</v>
      </c>
      <c r="J672" s="858"/>
      <c r="K672" s="840"/>
      <c r="L672" s="860"/>
    </row>
    <row r="673" spans="1:12">
      <c r="A673" s="857"/>
      <c r="B673" s="857" t="str">
        <f>B$59</f>
        <v>S4</v>
      </c>
      <c r="C673" s="858"/>
      <c r="D673" s="840"/>
      <c r="E673" s="860"/>
      <c r="H673" s="857"/>
      <c r="I673" s="857" t="str">
        <f>I$59</f>
        <v>S4</v>
      </c>
      <c r="J673" s="858"/>
      <c r="K673" s="840"/>
      <c r="L673" s="860"/>
    </row>
    <row r="675" spans="1:12" ht="56">
      <c r="A675" s="857"/>
      <c r="B675" s="857"/>
      <c r="C675" s="859" t="s">
        <v>3977</v>
      </c>
      <c r="D675" s="840"/>
      <c r="E675" s="860"/>
      <c r="H675" s="849">
        <v>5</v>
      </c>
      <c r="I675" s="849"/>
      <c r="J675" s="848" t="s">
        <v>3978</v>
      </c>
      <c r="K675" s="862"/>
      <c r="L675" s="863"/>
    </row>
    <row r="676" spans="1:12" ht="56">
      <c r="A676" s="857"/>
      <c r="B676" s="857" t="s">
        <v>3302</v>
      </c>
      <c r="C676" s="858"/>
      <c r="D676" s="840"/>
      <c r="E676" s="860"/>
      <c r="H676" s="849">
        <v>5.0999999999999996</v>
      </c>
      <c r="I676" s="849"/>
      <c r="J676" s="848" t="s">
        <v>3979</v>
      </c>
      <c r="K676" s="862"/>
      <c r="L676" s="863"/>
    </row>
    <row r="677" spans="1:12">
      <c r="A677" s="857"/>
      <c r="B677" s="857" t="str">
        <f>B$55</f>
        <v>MA</v>
      </c>
      <c r="C677" s="858"/>
      <c r="D677" s="840"/>
      <c r="E677" s="860"/>
      <c r="H677" s="857"/>
      <c r="I677" s="857"/>
      <c r="J677" s="859" t="s">
        <v>3980</v>
      </c>
      <c r="K677" s="840"/>
      <c r="L677" s="860"/>
    </row>
    <row r="678" spans="1:12">
      <c r="A678" s="857"/>
      <c r="B678" s="857" t="str">
        <f>B$56</f>
        <v>S1</v>
      </c>
      <c r="C678" s="858"/>
      <c r="D678" s="840"/>
      <c r="E678" s="860"/>
      <c r="H678" s="857"/>
      <c r="I678" s="857" t="s">
        <v>3302</v>
      </c>
      <c r="J678" s="858"/>
      <c r="K678" s="840"/>
      <c r="L678" s="860"/>
    </row>
    <row r="679" spans="1:12">
      <c r="A679" s="857"/>
      <c r="B679" s="857" t="str">
        <f>B$57</f>
        <v>S2</v>
      </c>
      <c r="C679" s="858"/>
      <c r="D679" s="840"/>
      <c r="E679" s="860"/>
      <c r="H679" s="857"/>
      <c r="I679" s="857" t="str">
        <f>I$55</f>
        <v>MA</v>
      </c>
      <c r="J679" s="858"/>
      <c r="K679" s="840"/>
      <c r="L679" s="860"/>
    </row>
    <row r="680" spans="1:12">
      <c r="A680" s="857"/>
      <c r="B680" s="857" t="str">
        <f>B$58</f>
        <v>S3</v>
      </c>
      <c r="C680" s="858"/>
      <c r="D680" s="840"/>
      <c r="E680" s="860"/>
      <c r="H680" s="857"/>
      <c r="I680" s="857" t="str">
        <f>I$56</f>
        <v>S1</v>
      </c>
      <c r="J680" s="858"/>
      <c r="K680" s="840"/>
      <c r="L680" s="860"/>
    </row>
    <row r="681" spans="1:12">
      <c r="A681" s="857"/>
      <c r="B681" s="857" t="str">
        <f>B$59</f>
        <v>S4</v>
      </c>
      <c r="C681" s="858"/>
      <c r="D681" s="840"/>
      <c r="E681" s="860"/>
      <c r="H681" s="857"/>
      <c r="I681" s="857" t="str">
        <f>I$57</f>
        <v>S2</v>
      </c>
      <c r="J681" s="858"/>
      <c r="K681" s="840"/>
      <c r="L681" s="860"/>
    </row>
    <row r="682" spans="1:12">
      <c r="H682" s="857"/>
      <c r="I682" s="857" t="str">
        <f>I$58</f>
        <v>S3</v>
      </c>
      <c r="J682" s="858"/>
      <c r="K682" s="840"/>
      <c r="L682" s="860"/>
    </row>
    <row r="683" spans="1:12" ht="56">
      <c r="A683" s="857"/>
      <c r="B683" s="857"/>
      <c r="C683" s="859" t="s">
        <v>3981</v>
      </c>
      <c r="D683" s="840"/>
      <c r="E683" s="860"/>
      <c r="H683" s="857"/>
      <c r="I683" s="857" t="str">
        <f>I$59</f>
        <v>S4</v>
      </c>
      <c r="J683" s="858"/>
      <c r="K683" s="840"/>
      <c r="L683" s="860"/>
    </row>
    <row r="684" spans="1:12">
      <c r="A684" s="857"/>
      <c r="B684" s="857" t="s">
        <v>3302</v>
      </c>
      <c r="C684" s="858"/>
      <c r="D684" s="840"/>
      <c r="E684" s="860"/>
    </row>
    <row r="685" spans="1:12">
      <c r="A685" s="857"/>
      <c r="B685" s="857" t="str">
        <f>B$55</f>
        <v>MA</v>
      </c>
      <c r="C685" s="858"/>
      <c r="D685" s="840"/>
      <c r="E685" s="860"/>
      <c r="H685" s="857"/>
      <c r="I685" s="857"/>
      <c r="J685" s="859" t="s">
        <v>390</v>
      </c>
      <c r="K685" s="840"/>
      <c r="L685" s="860"/>
    </row>
    <row r="686" spans="1:12">
      <c r="A686" s="857"/>
      <c r="B686" s="857" t="str">
        <f>B$56</f>
        <v>S1</v>
      </c>
      <c r="C686" s="858"/>
      <c r="D686" s="840"/>
      <c r="E686" s="860"/>
      <c r="H686" s="857"/>
      <c r="I686" s="857" t="s">
        <v>3302</v>
      </c>
      <c r="J686" s="858"/>
      <c r="K686" s="840"/>
      <c r="L686" s="860"/>
    </row>
    <row r="687" spans="1:12">
      <c r="A687" s="857"/>
      <c r="B687" s="857" t="str">
        <f>B$57</f>
        <v>S2</v>
      </c>
      <c r="C687" s="858"/>
      <c r="D687" s="840"/>
      <c r="E687" s="860"/>
      <c r="H687" s="857"/>
      <c r="I687" s="857" t="str">
        <f>I$55</f>
        <v>MA</v>
      </c>
      <c r="J687" s="858"/>
      <c r="K687" s="840"/>
      <c r="L687" s="860"/>
    </row>
    <row r="688" spans="1:12">
      <c r="A688" s="857"/>
      <c r="B688" s="857" t="str">
        <f>B$58</f>
        <v>S3</v>
      </c>
      <c r="C688" s="858"/>
      <c r="D688" s="840"/>
      <c r="E688" s="860"/>
      <c r="H688" s="857"/>
      <c r="I688" s="857" t="str">
        <f>I$56</f>
        <v>S1</v>
      </c>
      <c r="J688" s="858"/>
      <c r="K688" s="840"/>
      <c r="L688" s="860"/>
    </row>
    <row r="689" spans="1:12">
      <c r="A689" s="857"/>
      <c r="B689" s="857" t="str">
        <f>B$59</f>
        <v>S4</v>
      </c>
      <c r="C689" s="858"/>
      <c r="D689" s="840"/>
      <c r="E689" s="860"/>
      <c r="H689" s="857"/>
      <c r="I689" s="857" t="str">
        <f>I$57</f>
        <v>S2</v>
      </c>
      <c r="J689" s="858"/>
      <c r="K689" s="840"/>
      <c r="L689" s="860"/>
    </row>
    <row r="690" spans="1:12">
      <c r="H690" s="857"/>
      <c r="I690" s="857" t="str">
        <f>I$58</f>
        <v>S3</v>
      </c>
      <c r="J690" s="858"/>
      <c r="K690" s="840"/>
      <c r="L690" s="860"/>
    </row>
    <row r="691" spans="1:12" ht="84">
      <c r="A691" s="849">
        <v>4.8</v>
      </c>
      <c r="B691" s="849"/>
      <c r="C691" s="848" t="s">
        <v>3973</v>
      </c>
      <c r="D691" s="862"/>
      <c r="E691" s="863"/>
      <c r="H691" s="857"/>
      <c r="I691" s="857" t="str">
        <f>I$59</f>
        <v>S4</v>
      </c>
      <c r="J691" s="858"/>
      <c r="K691" s="840"/>
      <c r="L691" s="860"/>
    </row>
    <row r="692" spans="1:12" ht="42">
      <c r="A692" s="857"/>
      <c r="B692" s="857"/>
      <c r="C692" s="859" t="s">
        <v>3982</v>
      </c>
      <c r="D692" s="840"/>
      <c r="E692" s="860"/>
    </row>
    <row r="693" spans="1:12">
      <c r="A693" s="857"/>
      <c r="B693" s="857" t="s">
        <v>3302</v>
      </c>
      <c r="C693" s="858"/>
      <c r="D693" s="840"/>
      <c r="E693" s="860"/>
      <c r="H693" s="857"/>
      <c r="I693" s="875"/>
      <c r="J693" s="859" t="s">
        <v>3983</v>
      </c>
      <c r="K693" s="840"/>
      <c r="L693" s="860"/>
    </row>
    <row r="694" spans="1:12">
      <c r="A694" s="857"/>
      <c r="B694" s="857" t="str">
        <f>B$55</f>
        <v>MA</v>
      </c>
      <c r="C694" s="858"/>
      <c r="D694" s="840"/>
      <c r="E694" s="860"/>
      <c r="H694" s="857"/>
      <c r="I694" s="857" t="s">
        <v>3302</v>
      </c>
      <c r="J694" s="858"/>
      <c r="K694" s="840"/>
      <c r="L694" s="860"/>
    </row>
    <row r="695" spans="1:12">
      <c r="A695" s="857"/>
      <c r="B695" s="857" t="str">
        <f>B$56</f>
        <v>S1</v>
      </c>
      <c r="C695" s="858"/>
      <c r="D695" s="840"/>
      <c r="E695" s="860"/>
      <c r="H695" s="857"/>
      <c r="I695" s="857" t="str">
        <f>I$55</f>
        <v>MA</v>
      </c>
      <c r="J695" s="858"/>
      <c r="K695" s="840"/>
      <c r="L695" s="860"/>
    </row>
    <row r="696" spans="1:12">
      <c r="A696" s="857"/>
      <c r="B696" s="857" t="str">
        <f>B$57</f>
        <v>S2</v>
      </c>
      <c r="C696" s="858"/>
      <c r="D696" s="840"/>
      <c r="E696" s="860"/>
      <c r="H696" s="857"/>
      <c r="I696" s="857" t="str">
        <f>I$56</f>
        <v>S1</v>
      </c>
      <c r="J696" s="858"/>
      <c r="K696" s="840"/>
      <c r="L696" s="860"/>
    </row>
    <row r="697" spans="1:12">
      <c r="A697" s="857"/>
      <c r="B697" s="857" t="str">
        <f>B$58</f>
        <v>S3</v>
      </c>
      <c r="C697" s="858"/>
      <c r="D697" s="840"/>
      <c r="E697" s="860"/>
      <c r="H697" s="857"/>
      <c r="I697" s="857" t="str">
        <f>I$57</f>
        <v>S2</v>
      </c>
      <c r="J697" s="858"/>
      <c r="K697" s="840"/>
      <c r="L697" s="860"/>
    </row>
    <row r="698" spans="1:12">
      <c r="A698" s="857"/>
      <c r="B698" s="857" t="str">
        <f>B$59</f>
        <v>S4</v>
      </c>
      <c r="C698" s="858"/>
      <c r="D698" s="840"/>
      <c r="E698" s="860"/>
      <c r="H698" s="857"/>
      <c r="I698" s="857" t="str">
        <f>I$58</f>
        <v>S3</v>
      </c>
      <c r="J698" s="858"/>
      <c r="K698" s="840"/>
      <c r="L698" s="860"/>
    </row>
    <row r="699" spans="1:12" ht="56">
      <c r="A699" s="849">
        <v>5</v>
      </c>
      <c r="B699" s="849"/>
      <c r="C699" s="848" t="s">
        <v>3978</v>
      </c>
      <c r="D699" s="862"/>
      <c r="E699" s="863"/>
      <c r="H699" s="857"/>
      <c r="I699" s="857" t="str">
        <f>I$59</f>
        <v>S4</v>
      </c>
      <c r="J699" s="858"/>
      <c r="K699" s="840"/>
      <c r="L699" s="860"/>
    </row>
    <row r="700" spans="1:12" ht="56">
      <c r="A700" s="849">
        <v>5.0999999999999996</v>
      </c>
      <c r="B700" s="849"/>
      <c r="C700" s="848" t="s">
        <v>3979</v>
      </c>
      <c r="D700" s="862"/>
      <c r="E700" s="863"/>
    </row>
    <row r="701" spans="1:12" ht="28">
      <c r="A701" s="857"/>
      <c r="B701" s="857"/>
      <c r="C701" s="859" t="s">
        <v>3984</v>
      </c>
      <c r="D701" s="840"/>
      <c r="E701" s="860"/>
      <c r="H701" s="849">
        <v>5.2</v>
      </c>
      <c r="I701" s="849"/>
      <c r="J701" s="848" t="s">
        <v>3985</v>
      </c>
      <c r="K701" s="862"/>
      <c r="L701" s="864"/>
    </row>
    <row r="702" spans="1:12" ht="51" customHeight="1">
      <c r="A702" s="857"/>
      <c r="B702" s="857" t="s">
        <v>3302</v>
      </c>
      <c r="C702" s="858"/>
      <c r="D702" s="840"/>
      <c r="E702" s="860"/>
      <c r="H702" s="857"/>
      <c r="I702" s="857"/>
      <c r="J702" s="859" t="s">
        <v>289</v>
      </c>
      <c r="K702" s="840"/>
      <c r="L702" s="860"/>
    </row>
    <row r="703" spans="1:12">
      <c r="A703" s="857"/>
      <c r="B703" s="857" t="str">
        <f>B$55</f>
        <v>MA</v>
      </c>
      <c r="C703" s="858"/>
      <c r="D703" s="840"/>
      <c r="E703" s="860"/>
      <c r="H703" s="857"/>
      <c r="I703" s="857" t="s">
        <v>3302</v>
      </c>
      <c r="J703" s="869"/>
      <c r="K703" s="840"/>
      <c r="L703" s="860"/>
    </row>
    <row r="704" spans="1:12">
      <c r="A704" s="857"/>
      <c r="B704" s="857" t="str">
        <f>B$56</f>
        <v>S1</v>
      </c>
      <c r="C704" s="858"/>
      <c r="D704" s="840"/>
      <c r="E704" s="860"/>
      <c r="H704" s="857"/>
      <c r="I704" s="857" t="str">
        <f>I$55</f>
        <v>MA</v>
      </c>
      <c r="J704" s="858"/>
      <c r="K704" s="840"/>
      <c r="L704" s="860"/>
    </row>
    <row r="705" spans="1:12">
      <c r="A705" s="857"/>
      <c r="B705" s="857" t="str">
        <f>B$57</f>
        <v>S2</v>
      </c>
      <c r="C705" s="858"/>
      <c r="D705" s="840"/>
      <c r="E705" s="860"/>
      <c r="H705" s="857"/>
      <c r="I705" s="857" t="str">
        <f>I$56</f>
        <v>S1</v>
      </c>
      <c r="J705" s="869"/>
      <c r="K705" s="840"/>
      <c r="L705" s="860"/>
    </row>
    <row r="706" spans="1:12">
      <c r="A706" s="857"/>
      <c r="B706" s="857" t="str">
        <f>B$58</f>
        <v>S3</v>
      </c>
      <c r="C706" s="858"/>
      <c r="D706" s="840"/>
      <c r="E706" s="860"/>
      <c r="H706" s="857"/>
      <c r="I706" s="857" t="str">
        <f>I$57</f>
        <v>S2</v>
      </c>
      <c r="J706" s="858"/>
      <c r="K706" s="840"/>
      <c r="L706" s="860"/>
    </row>
    <row r="707" spans="1:12" ht="28">
      <c r="A707" s="857"/>
      <c r="B707" s="857" t="str">
        <f>B$59</f>
        <v>S4</v>
      </c>
      <c r="C707" s="858" t="s">
        <v>4611</v>
      </c>
      <c r="D707" s="861" t="s">
        <v>3761</v>
      </c>
      <c r="E707" s="860"/>
      <c r="H707" s="857"/>
      <c r="I707" s="857" t="str">
        <f>I$58</f>
        <v>S3</v>
      </c>
      <c r="J707" s="869"/>
      <c r="K707" s="840"/>
      <c r="L707" s="860"/>
    </row>
    <row r="708" spans="1:12">
      <c r="H708" s="857"/>
      <c r="I708" s="857" t="str">
        <f>I$59</f>
        <v>S4</v>
      </c>
      <c r="J708" s="858"/>
      <c r="K708" s="840"/>
      <c r="L708" s="860"/>
    </row>
    <row r="709" spans="1:12" ht="56">
      <c r="A709" s="857"/>
      <c r="B709" s="857"/>
      <c r="C709" s="859" t="s">
        <v>3986</v>
      </c>
      <c r="D709" s="840"/>
      <c r="E709" s="860"/>
      <c r="K709" s="876"/>
    </row>
    <row r="710" spans="1:12" ht="51" customHeight="1">
      <c r="A710" s="857"/>
      <c r="B710" s="857" t="s">
        <v>3302</v>
      </c>
      <c r="C710" s="858"/>
      <c r="D710" s="840"/>
      <c r="E710" s="860"/>
      <c r="H710" s="857"/>
      <c r="I710" s="857"/>
      <c r="J710" s="859" t="s">
        <v>291</v>
      </c>
      <c r="K710" s="840"/>
      <c r="L710" s="860"/>
    </row>
    <row r="711" spans="1:12">
      <c r="A711" s="857"/>
      <c r="B711" s="857" t="str">
        <f>B$55</f>
        <v>MA</v>
      </c>
      <c r="C711" s="858"/>
      <c r="D711" s="840"/>
      <c r="E711" s="860"/>
      <c r="H711" s="857"/>
      <c r="I711" s="857" t="s">
        <v>3302</v>
      </c>
      <c r="J711" s="869"/>
      <c r="K711" s="840"/>
      <c r="L711" s="860"/>
    </row>
    <row r="712" spans="1:12">
      <c r="A712" s="857"/>
      <c r="B712" s="857" t="str">
        <f>B$56</f>
        <v>S1</v>
      </c>
      <c r="C712" s="858"/>
      <c r="D712" s="840"/>
      <c r="E712" s="860"/>
      <c r="H712" s="857"/>
      <c r="I712" s="857" t="str">
        <f>I$55</f>
        <v>MA</v>
      </c>
      <c r="J712" s="858"/>
      <c r="K712" s="840"/>
      <c r="L712" s="860"/>
    </row>
    <row r="713" spans="1:12">
      <c r="A713" s="857"/>
      <c r="B713" s="857" t="str">
        <f>B$57</f>
        <v>S2</v>
      </c>
      <c r="C713" s="858"/>
      <c r="D713" s="840"/>
      <c r="E713" s="860"/>
      <c r="H713" s="857"/>
      <c r="I713" s="857" t="str">
        <f>I$56</f>
        <v>S1</v>
      </c>
      <c r="J713" s="869"/>
      <c r="K713" s="840"/>
      <c r="L713" s="860"/>
    </row>
    <row r="714" spans="1:12">
      <c r="A714" s="857"/>
      <c r="B714" s="857" t="str">
        <f>B$58</f>
        <v>S3</v>
      </c>
      <c r="C714" s="858"/>
      <c r="D714" s="840"/>
      <c r="E714" s="860"/>
      <c r="H714" s="857"/>
      <c r="I714" s="857" t="str">
        <f>I$57</f>
        <v>S2</v>
      </c>
      <c r="J714" s="858"/>
      <c r="K714" s="840"/>
      <c r="L714" s="860"/>
    </row>
    <row r="715" spans="1:12" ht="17">
      <c r="A715" s="857"/>
      <c r="B715" s="857" t="str">
        <f>B$59</f>
        <v>S4</v>
      </c>
      <c r="C715" s="858" t="s">
        <v>4536</v>
      </c>
      <c r="D715" s="861" t="s">
        <v>3761</v>
      </c>
      <c r="E715" s="860"/>
      <c r="H715" s="857"/>
      <c r="I715" s="857" t="str">
        <f>I$58</f>
        <v>S3</v>
      </c>
      <c r="J715" s="869"/>
      <c r="K715" s="840"/>
      <c r="L715" s="860"/>
    </row>
    <row r="716" spans="1:12">
      <c r="H716" s="857"/>
      <c r="I716" s="857" t="str">
        <f>I$59</f>
        <v>S4</v>
      </c>
      <c r="J716" s="858"/>
      <c r="K716" s="840"/>
      <c r="L716" s="860"/>
    </row>
    <row r="717" spans="1:12" ht="56">
      <c r="A717" s="857"/>
      <c r="B717" s="875"/>
      <c r="C717" s="859" t="s">
        <v>3987</v>
      </c>
      <c r="D717" s="840"/>
      <c r="E717" s="860"/>
      <c r="K717" s="876"/>
    </row>
    <row r="718" spans="1:12" ht="28">
      <c r="A718" s="857"/>
      <c r="B718" s="857" t="s">
        <v>3302</v>
      </c>
      <c r="C718" s="858"/>
      <c r="D718" s="840"/>
      <c r="E718" s="860"/>
      <c r="H718" s="849">
        <v>5.3</v>
      </c>
      <c r="I718" s="849"/>
      <c r="J718" s="848" t="s">
        <v>3988</v>
      </c>
      <c r="K718" s="862"/>
      <c r="L718" s="864"/>
    </row>
    <row r="719" spans="1:12">
      <c r="A719" s="857"/>
      <c r="B719" s="857" t="str">
        <f>B$55</f>
        <v>MA</v>
      </c>
      <c r="C719" s="858"/>
      <c r="D719" s="840"/>
      <c r="E719" s="860"/>
      <c r="H719" s="857"/>
      <c r="I719" s="857"/>
      <c r="J719" s="859" t="s">
        <v>3989</v>
      </c>
      <c r="K719" s="840"/>
      <c r="L719" s="860"/>
    </row>
    <row r="720" spans="1:12">
      <c r="A720" s="857"/>
      <c r="B720" s="857" t="str">
        <f>B$56</f>
        <v>S1</v>
      </c>
      <c r="C720" s="858"/>
      <c r="D720" s="840"/>
      <c r="E720" s="860"/>
      <c r="H720" s="857"/>
      <c r="I720" s="857" t="s">
        <v>3302</v>
      </c>
      <c r="J720" s="869"/>
      <c r="K720" s="840"/>
      <c r="L720" s="860"/>
    </row>
    <row r="721" spans="1:12">
      <c r="A721" s="857"/>
      <c r="B721" s="857" t="str">
        <f>B$57</f>
        <v>S2</v>
      </c>
      <c r="C721" s="858"/>
      <c r="D721" s="840"/>
      <c r="E721" s="860"/>
      <c r="H721" s="857"/>
      <c r="I721" s="857" t="str">
        <f>I$55</f>
        <v>MA</v>
      </c>
      <c r="J721" s="858"/>
      <c r="K721" s="840"/>
      <c r="L721" s="860"/>
    </row>
    <row r="722" spans="1:12">
      <c r="A722" s="857"/>
      <c r="B722" s="857" t="str">
        <f>B$58</f>
        <v>S3</v>
      </c>
      <c r="C722" s="858"/>
      <c r="D722" s="840"/>
      <c r="E722" s="860"/>
      <c r="H722" s="857"/>
      <c r="I722" s="857" t="str">
        <f>I$56</f>
        <v>S1</v>
      </c>
      <c r="J722" s="869"/>
      <c r="K722" s="840"/>
      <c r="L722" s="860"/>
    </row>
    <row r="723" spans="1:12" ht="17">
      <c r="A723" s="857"/>
      <c r="B723" s="857" t="str">
        <f>B$59</f>
        <v>S4</v>
      </c>
      <c r="C723" s="858" t="s">
        <v>4429</v>
      </c>
      <c r="D723" s="861" t="s">
        <v>3761</v>
      </c>
      <c r="E723" s="860"/>
      <c r="H723" s="857"/>
      <c r="I723" s="857" t="str">
        <f>I$57</f>
        <v>S2</v>
      </c>
      <c r="J723" s="858"/>
      <c r="K723" s="840"/>
      <c r="L723" s="860"/>
    </row>
    <row r="724" spans="1:12">
      <c r="H724" s="857"/>
      <c r="I724" s="857" t="str">
        <f>I$58</f>
        <v>S3</v>
      </c>
      <c r="J724" s="869"/>
      <c r="K724" s="840"/>
      <c r="L724" s="860"/>
    </row>
    <row r="725" spans="1:12" ht="28">
      <c r="A725" s="849">
        <v>5.2</v>
      </c>
      <c r="B725" s="849"/>
      <c r="C725" s="848" t="s">
        <v>3985</v>
      </c>
      <c r="D725" s="862"/>
      <c r="E725" s="864"/>
      <c r="H725" s="857"/>
      <c r="I725" s="857" t="str">
        <f>I$59</f>
        <v>S4</v>
      </c>
      <c r="J725" s="858"/>
      <c r="K725" s="840"/>
      <c r="L725" s="860"/>
    </row>
    <row r="726" spans="1:12" ht="286.5" customHeight="1">
      <c r="A726" s="857"/>
      <c r="B726" s="857"/>
      <c r="C726" s="859" t="s">
        <v>3990</v>
      </c>
      <c r="D726" s="840"/>
      <c r="E726" s="860"/>
    </row>
    <row r="727" spans="1:12">
      <c r="A727" s="857"/>
      <c r="B727" s="857" t="s">
        <v>3302</v>
      </c>
      <c r="C727" s="869"/>
      <c r="D727" s="840"/>
      <c r="E727" s="860"/>
      <c r="H727" s="857"/>
      <c r="I727" s="857"/>
      <c r="J727" s="859" t="s">
        <v>3991</v>
      </c>
      <c r="K727" s="840"/>
      <c r="L727" s="860"/>
    </row>
    <row r="728" spans="1:12">
      <c r="A728" s="857"/>
      <c r="B728" s="857" t="str">
        <f>B$55</f>
        <v>MA</v>
      </c>
      <c r="C728" s="858"/>
      <c r="D728" s="840"/>
      <c r="E728" s="860"/>
      <c r="H728" s="857"/>
      <c r="I728" s="857" t="s">
        <v>3302</v>
      </c>
      <c r="J728" s="858"/>
      <c r="K728" s="840"/>
      <c r="L728" s="860"/>
    </row>
    <row r="729" spans="1:12">
      <c r="A729" s="857"/>
      <c r="B729" s="857" t="str">
        <f>B$56</f>
        <v>S1</v>
      </c>
      <c r="C729" s="869"/>
      <c r="D729" s="840"/>
      <c r="E729" s="860"/>
      <c r="H729" s="857"/>
      <c r="I729" s="857" t="str">
        <f>I$55</f>
        <v>MA</v>
      </c>
      <c r="J729" s="858"/>
      <c r="K729" s="840"/>
      <c r="L729" s="860"/>
    </row>
    <row r="730" spans="1:12">
      <c r="A730" s="857"/>
      <c r="B730" s="857" t="str">
        <f>B$57</f>
        <v>S2</v>
      </c>
      <c r="C730" s="858"/>
      <c r="D730" s="840"/>
      <c r="E730" s="860"/>
      <c r="H730" s="857"/>
      <c r="I730" s="857" t="str">
        <f>I$56</f>
        <v>S1</v>
      </c>
      <c r="J730" s="858"/>
      <c r="K730" s="840"/>
      <c r="L730" s="860"/>
    </row>
    <row r="731" spans="1:12">
      <c r="A731" s="857"/>
      <c r="B731" s="857" t="str">
        <f>B$58</f>
        <v>S3</v>
      </c>
      <c r="C731" s="869"/>
      <c r="D731" s="840"/>
      <c r="E731" s="860"/>
      <c r="H731" s="857"/>
      <c r="I731" s="857" t="str">
        <f>I$57</f>
        <v>S2</v>
      </c>
      <c r="J731" s="858"/>
      <c r="K731" s="840"/>
      <c r="L731" s="860"/>
    </row>
    <row r="732" spans="1:12" ht="138" customHeight="1">
      <c r="A732" s="857"/>
      <c r="B732" s="857" t="str">
        <f>B$59</f>
        <v>S4</v>
      </c>
      <c r="C732" s="858" t="s">
        <v>4636</v>
      </c>
      <c r="D732" s="861" t="s">
        <v>3761</v>
      </c>
      <c r="E732" s="860"/>
      <c r="H732" s="857"/>
      <c r="I732" s="857" t="str">
        <f>I$58</f>
        <v>S3</v>
      </c>
      <c r="J732" s="858"/>
      <c r="K732" s="840"/>
      <c r="L732" s="860"/>
    </row>
    <row r="733" spans="1:12">
      <c r="D733" s="876"/>
      <c r="H733" s="857"/>
      <c r="I733" s="857" t="str">
        <f>I$59</f>
        <v>S4</v>
      </c>
      <c r="J733" s="858"/>
      <c r="K733" s="840"/>
      <c r="L733" s="860"/>
    </row>
    <row r="734" spans="1:12" ht="138.5" customHeight="1">
      <c r="A734" s="857"/>
      <c r="B734" s="857"/>
      <c r="C734" s="859" t="s">
        <v>3992</v>
      </c>
      <c r="D734" s="840"/>
      <c r="E734" s="860"/>
    </row>
    <row r="735" spans="1:12" ht="15.5" customHeight="1">
      <c r="A735" s="857"/>
      <c r="B735" s="857" t="s">
        <v>3302</v>
      </c>
      <c r="C735" s="869"/>
      <c r="D735" s="840"/>
      <c r="E735" s="860"/>
      <c r="H735" s="857"/>
      <c r="I735" s="857"/>
      <c r="J735" s="859" t="s">
        <v>3993</v>
      </c>
      <c r="K735" s="840"/>
      <c r="L735" s="860"/>
    </row>
    <row r="736" spans="1:12" ht="19.5" customHeight="1">
      <c r="A736" s="857"/>
      <c r="B736" s="857" t="str">
        <f>B$55</f>
        <v>MA</v>
      </c>
      <c r="C736" s="858"/>
      <c r="D736" s="840"/>
      <c r="E736" s="860"/>
      <c r="H736" s="857"/>
      <c r="I736" s="857" t="s">
        <v>3302</v>
      </c>
      <c r="J736" s="858"/>
      <c r="K736" s="840"/>
      <c r="L736" s="860"/>
    </row>
    <row r="737" spans="1:12">
      <c r="A737" s="857"/>
      <c r="B737" s="857" t="str">
        <f>B$56</f>
        <v>S1</v>
      </c>
      <c r="C737" s="869"/>
      <c r="D737" s="840"/>
      <c r="E737" s="860"/>
      <c r="H737" s="857"/>
      <c r="I737" s="857" t="str">
        <f>I$55</f>
        <v>MA</v>
      </c>
      <c r="J737" s="858"/>
      <c r="K737" s="840"/>
      <c r="L737" s="860"/>
    </row>
    <row r="738" spans="1:12">
      <c r="A738" s="857"/>
      <c r="B738" s="857" t="str">
        <f>B$57</f>
        <v>S2</v>
      </c>
      <c r="C738" s="858"/>
      <c r="D738" s="840"/>
      <c r="E738" s="860"/>
      <c r="H738" s="857"/>
      <c r="I738" s="857" t="str">
        <f>I$56</f>
        <v>S1</v>
      </c>
      <c r="J738" s="858"/>
      <c r="K738" s="840"/>
      <c r="L738" s="860"/>
    </row>
    <row r="739" spans="1:12">
      <c r="A739" s="857"/>
      <c r="B739" s="857" t="str">
        <f>B$58</f>
        <v>S3</v>
      </c>
      <c r="C739" s="869"/>
      <c r="D739" s="840"/>
      <c r="E739" s="860"/>
      <c r="H739" s="857"/>
      <c r="I739" s="857" t="str">
        <f>I$57</f>
        <v>S2</v>
      </c>
      <c r="J739" s="858"/>
      <c r="K739" s="840"/>
      <c r="L739" s="860"/>
    </row>
    <row r="740" spans="1:12" ht="28">
      <c r="A740" s="857"/>
      <c r="B740" s="857" t="str">
        <f>B$59</f>
        <v>S4</v>
      </c>
      <c r="C740" s="858" t="s">
        <v>4639</v>
      </c>
      <c r="D740" s="861" t="s">
        <v>3761</v>
      </c>
      <c r="E740" s="860"/>
      <c r="H740" s="857"/>
      <c r="I740" s="857" t="str">
        <f>I$58</f>
        <v>S3</v>
      </c>
      <c r="J740" s="858"/>
      <c r="K740" s="840"/>
      <c r="L740" s="860"/>
    </row>
    <row r="741" spans="1:12">
      <c r="D741" s="876"/>
      <c r="H741" s="857"/>
      <c r="I741" s="857" t="str">
        <f>I$59</f>
        <v>S4</v>
      </c>
      <c r="J741" s="858"/>
      <c r="K741" s="840"/>
      <c r="L741" s="860"/>
    </row>
    <row r="742" spans="1:12" ht="28">
      <c r="A742" s="857"/>
      <c r="B742" s="857"/>
      <c r="C742" s="859" t="s">
        <v>3994</v>
      </c>
      <c r="D742" s="840"/>
      <c r="E742" s="860"/>
    </row>
    <row r="743" spans="1:12" ht="19" customHeight="1">
      <c r="A743" s="857"/>
      <c r="B743" s="857" t="s">
        <v>3302</v>
      </c>
      <c r="C743" s="869"/>
      <c r="D743" s="840"/>
      <c r="E743" s="860"/>
      <c r="H743" s="849">
        <v>5.4</v>
      </c>
      <c r="I743" s="849"/>
      <c r="J743" s="848" t="s">
        <v>3995</v>
      </c>
      <c r="K743" s="862"/>
      <c r="L743" s="863"/>
    </row>
    <row r="744" spans="1:12" ht="14.5" customHeight="1">
      <c r="A744" s="857"/>
      <c r="B744" s="857" t="str">
        <f>B$55</f>
        <v>MA</v>
      </c>
      <c r="C744" s="858"/>
      <c r="D744" s="840"/>
      <c r="E744" s="860"/>
      <c r="H744" s="857"/>
      <c r="I744" s="857"/>
      <c r="J744" s="859" t="s">
        <v>3996</v>
      </c>
      <c r="K744" s="840"/>
      <c r="L744" s="860"/>
    </row>
    <row r="745" spans="1:12">
      <c r="A745" s="857"/>
      <c r="B745" s="857" t="str">
        <f>B$56</f>
        <v>S1</v>
      </c>
      <c r="C745" s="869"/>
      <c r="D745" s="840"/>
      <c r="E745" s="860"/>
      <c r="H745" s="857"/>
      <c r="I745" s="857" t="s">
        <v>3302</v>
      </c>
      <c r="J745" s="858"/>
      <c r="K745" s="840"/>
      <c r="L745" s="860"/>
    </row>
    <row r="746" spans="1:12">
      <c r="A746" s="857"/>
      <c r="B746" s="857" t="str">
        <f>B$57</f>
        <v>S2</v>
      </c>
      <c r="C746" s="858"/>
      <c r="D746" s="840"/>
      <c r="E746" s="860"/>
      <c r="H746" s="857"/>
      <c r="I746" s="857" t="str">
        <f>I$55</f>
        <v>MA</v>
      </c>
      <c r="J746" s="858"/>
      <c r="K746" s="840"/>
      <c r="L746" s="860"/>
    </row>
    <row r="747" spans="1:12">
      <c r="A747" s="857"/>
      <c r="B747" s="857" t="str">
        <f>B$58</f>
        <v>S3</v>
      </c>
      <c r="C747" s="869"/>
      <c r="D747" s="840"/>
      <c r="E747" s="860"/>
      <c r="H747" s="857"/>
      <c r="I747" s="857" t="str">
        <f>I$56</f>
        <v>S1</v>
      </c>
      <c r="J747" s="858"/>
      <c r="K747" s="840"/>
      <c r="L747" s="860"/>
    </row>
    <row r="748" spans="1:12" ht="28">
      <c r="A748" s="857"/>
      <c r="B748" s="857" t="str">
        <f>B$59</f>
        <v>S4</v>
      </c>
      <c r="C748" s="858" t="s">
        <v>4640</v>
      </c>
      <c r="D748" s="861" t="s">
        <v>3761</v>
      </c>
      <c r="E748" s="860"/>
      <c r="H748" s="857"/>
      <c r="I748" s="857" t="str">
        <f>I$57</f>
        <v>S2</v>
      </c>
      <c r="J748" s="858"/>
      <c r="K748" s="840"/>
      <c r="L748" s="860"/>
    </row>
    <row r="749" spans="1:12">
      <c r="D749" s="876"/>
      <c r="H749" s="857"/>
      <c r="I749" s="857" t="str">
        <f>I$58</f>
        <v>S3</v>
      </c>
      <c r="J749" s="858"/>
      <c r="K749" s="840"/>
      <c r="L749" s="860"/>
    </row>
    <row r="750" spans="1:12" ht="42">
      <c r="A750" s="857"/>
      <c r="B750" s="857"/>
      <c r="C750" s="859" t="s">
        <v>3997</v>
      </c>
      <c r="D750" s="840"/>
      <c r="E750" s="860"/>
      <c r="H750" s="857"/>
      <c r="I750" s="857" t="str">
        <f>I$59</f>
        <v>S4</v>
      </c>
      <c r="J750" s="858"/>
      <c r="K750" s="840"/>
      <c r="L750" s="860"/>
    </row>
    <row r="751" spans="1:12">
      <c r="A751" s="857"/>
      <c r="B751" s="857" t="s">
        <v>3302</v>
      </c>
      <c r="C751" s="869"/>
      <c r="D751" s="840"/>
      <c r="E751" s="860"/>
    </row>
    <row r="752" spans="1:12">
      <c r="A752" s="857"/>
      <c r="B752" s="857" t="str">
        <f>B$55</f>
        <v>MA</v>
      </c>
      <c r="C752" s="858"/>
      <c r="D752" s="840"/>
      <c r="E752" s="860"/>
      <c r="H752" s="857"/>
      <c r="I752" s="857"/>
      <c r="J752" s="859" t="s">
        <v>3998</v>
      </c>
      <c r="K752" s="840"/>
      <c r="L752" s="860"/>
    </row>
    <row r="753" spans="1:12">
      <c r="A753" s="857"/>
      <c r="B753" s="857" t="str">
        <f>B$56</f>
        <v>S1</v>
      </c>
      <c r="C753" s="869"/>
      <c r="D753" s="840"/>
      <c r="E753" s="860"/>
      <c r="H753" s="857"/>
      <c r="I753" s="857" t="s">
        <v>3302</v>
      </c>
      <c r="J753" s="858"/>
      <c r="K753" s="840"/>
      <c r="L753" s="860"/>
    </row>
    <row r="754" spans="1:12">
      <c r="A754" s="857"/>
      <c r="B754" s="857" t="str">
        <f>B$57</f>
        <v>S2</v>
      </c>
      <c r="C754" s="858"/>
      <c r="D754" s="840"/>
      <c r="E754" s="860"/>
      <c r="H754" s="857"/>
      <c r="I754" s="857" t="str">
        <f>I$55</f>
        <v>MA</v>
      </c>
      <c r="J754" s="858"/>
      <c r="K754" s="840"/>
      <c r="L754" s="860"/>
    </row>
    <row r="755" spans="1:12">
      <c r="A755" s="857"/>
      <c r="B755" s="857" t="str">
        <f>B$58</f>
        <v>S3</v>
      </c>
      <c r="C755" s="869"/>
      <c r="D755" s="840"/>
      <c r="E755" s="860"/>
      <c r="H755" s="857"/>
      <c r="I755" s="857" t="str">
        <f>I$56</f>
        <v>S1</v>
      </c>
      <c r="J755" s="858"/>
      <c r="K755" s="840"/>
      <c r="L755" s="860"/>
    </row>
    <row r="756" spans="1:12" ht="17">
      <c r="A756" s="857"/>
      <c r="B756" s="857" t="str">
        <f>B$59</f>
        <v>S4</v>
      </c>
      <c r="C756" s="858" t="s">
        <v>4641</v>
      </c>
      <c r="D756" s="861" t="s">
        <v>3761</v>
      </c>
      <c r="E756" s="860"/>
      <c r="H756" s="857"/>
      <c r="I756" s="857" t="str">
        <f>I$57</f>
        <v>S2</v>
      </c>
      <c r="J756" s="858"/>
      <c r="K756" s="840"/>
      <c r="L756" s="860"/>
    </row>
    <row r="757" spans="1:12">
      <c r="D757" s="876"/>
      <c r="H757" s="857"/>
      <c r="I757" s="857" t="str">
        <f>I$58</f>
        <v>S3</v>
      </c>
      <c r="J757" s="858"/>
      <c r="K757" s="840"/>
      <c r="L757" s="860"/>
    </row>
    <row r="758" spans="1:12" ht="28">
      <c r="A758" s="849">
        <v>5.3</v>
      </c>
      <c r="B758" s="849"/>
      <c r="C758" s="848" t="s">
        <v>3988</v>
      </c>
      <c r="D758" s="862"/>
      <c r="E758" s="864"/>
      <c r="H758" s="857"/>
      <c r="I758" s="857" t="str">
        <f>I$59</f>
        <v>S4</v>
      </c>
      <c r="J758" s="858"/>
      <c r="K758" s="840"/>
      <c r="L758" s="860"/>
    </row>
    <row r="759" spans="1:12" ht="42">
      <c r="A759" s="857"/>
      <c r="B759" s="857"/>
      <c r="C759" s="859" t="s">
        <v>3999</v>
      </c>
      <c r="D759" s="840"/>
      <c r="E759" s="860"/>
    </row>
    <row r="760" spans="1:12">
      <c r="A760" s="857"/>
      <c r="B760" s="857" t="s">
        <v>3302</v>
      </c>
      <c r="C760" s="869"/>
      <c r="D760" s="840"/>
      <c r="E760" s="860"/>
      <c r="H760" s="857"/>
      <c r="I760" s="857"/>
      <c r="J760" s="859" t="s">
        <v>4000</v>
      </c>
      <c r="K760" s="840"/>
      <c r="L760" s="860"/>
    </row>
    <row r="761" spans="1:12">
      <c r="A761" s="857"/>
      <c r="B761" s="857" t="str">
        <f>B$55</f>
        <v>MA</v>
      </c>
      <c r="C761" s="858"/>
      <c r="D761" s="840"/>
      <c r="E761" s="860"/>
      <c r="H761" s="857"/>
      <c r="I761" s="857" t="s">
        <v>3302</v>
      </c>
      <c r="J761" s="858"/>
      <c r="K761" s="840"/>
      <c r="L761" s="860"/>
    </row>
    <row r="762" spans="1:12">
      <c r="A762" s="857"/>
      <c r="B762" s="857" t="str">
        <f>B$56</f>
        <v>S1</v>
      </c>
      <c r="C762" s="869"/>
      <c r="D762" s="840"/>
      <c r="E762" s="860"/>
      <c r="H762" s="857"/>
      <c r="I762" s="857" t="str">
        <f>I$55</f>
        <v>MA</v>
      </c>
      <c r="J762" s="858"/>
      <c r="K762" s="840"/>
      <c r="L762" s="860"/>
    </row>
    <row r="763" spans="1:12">
      <c r="A763" s="857"/>
      <c r="B763" s="857" t="str">
        <f>B$57</f>
        <v>S2</v>
      </c>
      <c r="C763" s="858"/>
      <c r="D763" s="840"/>
      <c r="E763" s="860"/>
      <c r="H763" s="857"/>
      <c r="I763" s="857" t="str">
        <f>I$56</f>
        <v>S1</v>
      </c>
      <c r="J763" s="858"/>
      <c r="K763" s="840"/>
      <c r="L763" s="860"/>
    </row>
    <row r="764" spans="1:12">
      <c r="A764" s="857"/>
      <c r="B764" s="857" t="str">
        <f>B$58</f>
        <v>S3</v>
      </c>
      <c r="C764" s="869"/>
      <c r="D764" s="840"/>
      <c r="E764" s="860"/>
      <c r="H764" s="857"/>
      <c r="I764" s="857" t="str">
        <f>I$57</f>
        <v>S2</v>
      </c>
      <c r="J764" s="858"/>
      <c r="K764" s="840"/>
      <c r="L764" s="860"/>
    </row>
    <row r="765" spans="1:12" ht="17">
      <c r="A765" s="857"/>
      <c r="B765" s="857" t="str">
        <f>B$59</f>
        <v>S4</v>
      </c>
      <c r="C765" s="858" t="s">
        <v>4642</v>
      </c>
      <c r="D765" s="861" t="s">
        <v>3761</v>
      </c>
      <c r="E765" s="860"/>
      <c r="H765" s="857"/>
      <c r="I765" s="857" t="str">
        <f>I$58</f>
        <v>S3</v>
      </c>
      <c r="J765" s="858"/>
      <c r="K765" s="840"/>
      <c r="L765" s="860"/>
    </row>
    <row r="766" spans="1:12" ht="56">
      <c r="A766" s="849">
        <v>5.4</v>
      </c>
      <c r="B766" s="849"/>
      <c r="C766" s="848" t="s">
        <v>3995</v>
      </c>
      <c r="D766" s="862"/>
      <c r="E766" s="863"/>
      <c r="H766" s="857"/>
      <c r="I766" s="857" t="str">
        <f>I$59</f>
        <v>S4</v>
      </c>
      <c r="J766" s="858"/>
      <c r="K766" s="840"/>
      <c r="L766" s="860"/>
    </row>
    <row r="767" spans="1:12" ht="28">
      <c r="A767" s="857"/>
      <c r="B767" s="857"/>
      <c r="C767" s="859" t="s">
        <v>4001</v>
      </c>
      <c r="D767" s="840"/>
      <c r="E767" s="860"/>
    </row>
    <row r="768" spans="1:12">
      <c r="A768" s="857"/>
      <c r="B768" s="857" t="s">
        <v>3302</v>
      </c>
      <c r="C768" s="858"/>
      <c r="D768" s="840"/>
      <c r="E768" s="860"/>
      <c r="H768" s="857"/>
      <c r="I768" s="857"/>
      <c r="J768" s="859" t="s">
        <v>4002</v>
      </c>
      <c r="K768" s="840"/>
      <c r="L768" s="860"/>
    </row>
    <row r="769" spans="1:12">
      <c r="A769" s="857"/>
      <c r="B769" s="857" t="str">
        <f>B$55</f>
        <v>MA</v>
      </c>
      <c r="C769" s="858"/>
      <c r="D769" s="840"/>
      <c r="E769" s="860"/>
      <c r="H769" s="857"/>
      <c r="I769" s="857" t="s">
        <v>3302</v>
      </c>
      <c r="J769" s="858"/>
      <c r="K769" s="840"/>
      <c r="L769" s="860"/>
    </row>
    <row r="770" spans="1:12">
      <c r="A770" s="857"/>
      <c r="B770" s="857" t="str">
        <f>B$56</f>
        <v>S1</v>
      </c>
      <c r="C770" s="858"/>
      <c r="D770" s="840"/>
      <c r="E770" s="860"/>
      <c r="H770" s="857"/>
      <c r="I770" s="857" t="str">
        <f>I$55</f>
        <v>MA</v>
      </c>
      <c r="J770" s="858"/>
      <c r="K770" s="840"/>
      <c r="L770" s="860"/>
    </row>
    <row r="771" spans="1:12">
      <c r="A771" s="857"/>
      <c r="B771" s="857" t="str">
        <f>B$57</f>
        <v>S2</v>
      </c>
      <c r="C771" s="858"/>
      <c r="D771" s="840"/>
      <c r="E771" s="860"/>
      <c r="H771" s="857"/>
      <c r="I771" s="857" t="str">
        <f>I$56</f>
        <v>S1</v>
      </c>
      <c r="J771" s="858"/>
      <c r="K771" s="840"/>
      <c r="L771" s="860"/>
    </row>
    <row r="772" spans="1:12">
      <c r="A772" s="857"/>
      <c r="B772" s="857" t="str">
        <f>B$58</f>
        <v>S3</v>
      </c>
      <c r="C772" s="858"/>
      <c r="D772" s="840"/>
      <c r="E772" s="860"/>
      <c r="H772" s="857"/>
      <c r="I772" s="857" t="str">
        <f>I$57</f>
        <v>S2</v>
      </c>
      <c r="J772" s="858"/>
      <c r="K772" s="840"/>
      <c r="L772" s="860"/>
    </row>
    <row r="773" spans="1:12" ht="28">
      <c r="A773" s="857"/>
      <c r="B773" s="857" t="str">
        <f>B$59</f>
        <v>S4</v>
      </c>
      <c r="C773" s="858" t="s">
        <v>4643</v>
      </c>
      <c r="D773" s="861" t="s">
        <v>3761</v>
      </c>
      <c r="E773" s="860"/>
      <c r="H773" s="857"/>
      <c r="I773" s="857" t="str">
        <f>I$58</f>
        <v>S3</v>
      </c>
      <c r="J773" s="858"/>
      <c r="K773" s="840"/>
      <c r="L773" s="860"/>
    </row>
    <row r="774" spans="1:12">
      <c r="H774" s="857"/>
      <c r="I774" s="857" t="str">
        <f>I$59</f>
        <v>S4</v>
      </c>
      <c r="J774" s="858"/>
      <c r="K774" s="840"/>
      <c r="L774" s="860"/>
    </row>
    <row r="775" spans="1:12" ht="28">
      <c r="A775" s="857"/>
      <c r="B775" s="857"/>
      <c r="C775" s="859" t="s">
        <v>4003</v>
      </c>
      <c r="D775" s="840"/>
      <c r="E775" s="860"/>
    </row>
    <row r="776" spans="1:12" ht="28">
      <c r="A776" s="857"/>
      <c r="B776" s="857" t="s">
        <v>3302</v>
      </c>
      <c r="C776" s="858"/>
      <c r="D776" s="840"/>
      <c r="E776" s="860"/>
      <c r="H776" s="849">
        <v>5.5</v>
      </c>
      <c r="I776" s="849"/>
      <c r="J776" s="848" t="s">
        <v>4004</v>
      </c>
      <c r="K776" s="862"/>
      <c r="L776" s="863"/>
    </row>
    <row r="777" spans="1:12">
      <c r="A777" s="857"/>
      <c r="B777" s="857" t="str">
        <f>B$55</f>
        <v>MA</v>
      </c>
      <c r="C777" s="858"/>
      <c r="D777" s="840"/>
      <c r="E777" s="860"/>
      <c r="H777" s="857"/>
      <c r="I777" s="857"/>
      <c r="J777" s="859" t="s">
        <v>4005</v>
      </c>
      <c r="K777" s="840"/>
      <c r="L777" s="860"/>
    </row>
    <row r="778" spans="1:12">
      <c r="A778" s="857"/>
      <c r="B778" s="857" t="str">
        <f>B$56</f>
        <v>S1</v>
      </c>
      <c r="C778" s="858"/>
      <c r="D778" s="840"/>
      <c r="E778" s="860"/>
      <c r="H778" s="857"/>
      <c r="I778" s="857" t="s">
        <v>3302</v>
      </c>
      <c r="J778" s="858"/>
      <c r="K778" s="840"/>
      <c r="L778" s="860"/>
    </row>
    <row r="779" spans="1:12">
      <c r="A779" s="857"/>
      <c r="B779" s="857" t="str">
        <f>B$57</f>
        <v>S2</v>
      </c>
      <c r="C779" s="858"/>
      <c r="D779" s="840"/>
      <c r="E779" s="860"/>
      <c r="H779" s="857"/>
      <c r="I779" s="857" t="str">
        <f>I$55</f>
        <v>MA</v>
      </c>
      <c r="J779" s="858"/>
      <c r="K779" s="840"/>
      <c r="L779" s="860"/>
    </row>
    <row r="780" spans="1:12">
      <c r="A780" s="857"/>
      <c r="B780" s="857" t="str">
        <f>B$58</f>
        <v>S3</v>
      </c>
      <c r="C780" s="858"/>
      <c r="D780" s="840"/>
      <c r="E780" s="860"/>
      <c r="H780" s="857"/>
      <c r="I780" s="857" t="str">
        <f>I$56</f>
        <v>S1</v>
      </c>
      <c r="J780" s="858"/>
      <c r="K780" s="840"/>
      <c r="L780" s="860"/>
    </row>
    <row r="781" spans="1:12" ht="28">
      <c r="A781" s="857"/>
      <c r="B781" s="857" t="str">
        <f>B$59</f>
        <v>S4</v>
      </c>
      <c r="C781" s="858" t="s">
        <v>4644</v>
      </c>
      <c r="D781" s="861" t="s">
        <v>3761</v>
      </c>
      <c r="E781" s="860"/>
      <c r="H781" s="857"/>
      <c r="I781" s="857" t="str">
        <f>I$57</f>
        <v>S2</v>
      </c>
      <c r="J781" s="858"/>
      <c r="K781" s="840"/>
      <c r="L781" s="860"/>
    </row>
    <row r="782" spans="1:12" ht="14.5" customHeight="1">
      <c r="H782" s="857"/>
      <c r="I782" s="857" t="str">
        <f>I$58</f>
        <v>S3</v>
      </c>
      <c r="J782" s="858"/>
      <c r="K782" s="840"/>
      <c r="L782" s="860"/>
    </row>
    <row r="783" spans="1:12" ht="28">
      <c r="A783" s="849">
        <v>5.5</v>
      </c>
      <c r="B783" s="849"/>
      <c r="C783" s="848" t="s">
        <v>4004</v>
      </c>
      <c r="D783" s="862"/>
      <c r="E783" s="863"/>
      <c r="H783" s="857"/>
      <c r="I783" s="857" t="str">
        <f>I$58</f>
        <v>S3</v>
      </c>
      <c r="J783" s="858"/>
      <c r="K783" s="840"/>
      <c r="L783" s="860"/>
    </row>
    <row r="784" spans="1:12" ht="42">
      <c r="A784" s="857"/>
      <c r="B784" s="857"/>
      <c r="C784" s="859" t="s">
        <v>4006</v>
      </c>
      <c r="D784" s="840"/>
      <c r="E784" s="860"/>
      <c r="H784" s="857"/>
      <c r="I784" s="857" t="str">
        <f>I$59</f>
        <v>S4</v>
      </c>
      <c r="J784" s="858"/>
      <c r="K784" s="840"/>
      <c r="L784" s="860"/>
    </row>
    <row r="785" spans="1:12" s="826" customFormat="1">
      <c r="A785" s="857"/>
      <c r="B785" s="857" t="s">
        <v>3302</v>
      </c>
      <c r="C785" s="858"/>
      <c r="D785" s="840"/>
      <c r="E785" s="860"/>
      <c r="J785" s="877"/>
      <c r="K785" s="878"/>
      <c r="L785" s="879"/>
    </row>
    <row r="786" spans="1:12">
      <c r="A786" s="857"/>
      <c r="B786" s="857" t="str">
        <f>B$55</f>
        <v>MA</v>
      </c>
      <c r="C786" s="858"/>
      <c r="D786" s="840"/>
      <c r="E786" s="860"/>
      <c r="H786" s="857"/>
      <c r="I786" s="857"/>
      <c r="J786" s="859" t="s">
        <v>4007</v>
      </c>
      <c r="K786" s="840"/>
      <c r="L786" s="860"/>
    </row>
    <row r="787" spans="1:12">
      <c r="A787" s="857"/>
      <c r="B787" s="857" t="str">
        <f>B$56</f>
        <v>S1</v>
      </c>
      <c r="C787" s="858"/>
      <c r="D787" s="840"/>
      <c r="E787" s="860"/>
      <c r="H787" s="857"/>
      <c r="I787" s="857" t="s">
        <v>3302</v>
      </c>
      <c r="J787" s="858"/>
      <c r="K787" s="840"/>
      <c r="L787" s="860"/>
    </row>
    <row r="788" spans="1:12">
      <c r="A788" s="857"/>
      <c r="B788" s="857" t="str">
        <f>B$57</f>
        <v>S2</v>
      </c>
      <c r="C788" s="858"/>
      <c r="D788" s="840"/>
      <c r="E788" s="860"/>
      <c r="H788" s="857"/>
      <c r="I788" s="857" t="str">
        <f>I$55</f>
        <v>MA</v>
      </c>
      <c r="J788" s="858"/>
      <c r="K788" s="840"/>
      <c r="L788" s="860"/>
    </row>
    <row r="789" spans="1:12">
      <c r="A789" s="857"/>
      <c r="B789" s="857" t="str">
        <f>B$58</f>
        <v>S3</v>
      </c>
      <c r="C789" s="858"/>
      <c r="D789" s="840"/>
      <c r="E789" s="860"/>
      <c r="H789" s="857"/>
      <c r="I789" s="857" t="str">
        <f>I$56</f>
        <v>S1</v>
      </c>
      <c r="J789" s="858"/>
      <c r="K789" s="840"/>
      <c r="L789" s="860"/>
    </row>
    <row r="790" spans="1:12" ht="17">
      <c r="A790" s="857"/>
      <c r="B790" s="857" t="str">
        <f>B$59</f>
        <v>S4</v>
      </c>
      <c r="C790" s="858" t="s">
        <v>4645</v>
      </c>
      <c r="D790" s="861" t="s">
        <v>3761</v>
      </c>
      <c r="E790" s="860"/>
      <c r="H790" s="857"/>
      <c r="I790" s="857" t="str">
        <f>I$57</f>
        <v>S2</v>
      </c>
      <c r="J790" s="858"/>
      <c r="K790" s="840"/>
      <c r="L790" s="860"/>
    </row>
    <row r="791" spans="1:12">
      <c r="B791" s="825"/>
      <c r="H791" s="857"/>
      <c r="I791" s="857" t="str">
        <f>I$58</f>
        <v>S3</v>
      </c>
      <c r="J791" s="858"/>
      <c r="K791" s="840"/>
      <c r="L791" s="860"/>
    </row>
    <row r="792" spans="1:12" ht="56">
      <c r="A792" s="849">
        <v>6</v>
      </c>
      <c r="B792" s="849"/>
      <c r="C792" s="848" t="s">
        <v>4008</v>
      </c>
      <c r="D792" s="862"/>
      <c r="E792" s="863"/>
      <c r="H792" s="857"/>
      <c r="I792" s="857" t="str">
        <f>I$59</f>
        <v>S4</v>
      </c>
      <c r="J792" s="858"/>
      <c r="K792" s="840"/>
      <c r="L792" s="860"/>
    </row>
    <row r="793" spans="1:12" ht="84">
      <c r="A793" s="849">
        <v>6.1</v>
      </c>
      <c r="B793" s="849"/>
      <c r="C793" s="848" t="s">
        <v>4009</v>
      </c>
      <c r="D793" s="862"/>
      <c r="E793" s="863"/>
    </row>
    <row r="794" spans="1:12" ht="266">
      <c r="A794" s="857"/>
      <c r="B794" s="857"/>
      <c r="C794" s="859" t="s">
        <v>4010</v>
      </c>
      <c r="D794" s="840"/>
      <c r="E794" s="860"/>
      <c r="H794" s="849">
        <v>6</v>
      </c>
      <c r="I794" s="849"/>
      <c r="J794" s="848" t="s">
        <v>4008</v>
      </c>
      <c r="K794" s="862"/>
      <c r="L794" s="863"/>
    </row>
    <row r="795" spans="1:12" ht="15.5" customHeight="1">
      <c r="A795" s="857"/>
      <c r="B795" s="857" t="s">
        <v>3302</v>
      </c>
      <c r="C795" s="858"/>
      <c r="D795" s="840"/>
      <c r="E795" s="860"/>
      <c r="H795" s="849">
        <v>6.1</v>
      </c>
      <c r="I795" s="849"/>
      <c r="J795" s="848" t="s">
        <v>4009</v>
      </c>
      <c r="K795" s="862"/>
      <c r="L795" s="863"/>
    </row>
    <row r="796" spans="1:12" ht="16" customHeight="1">
      <c r="A796" s="857"/>
      <c r="B796" s="857" t="str">
        <f>B$55</f>
        <v>MA</v>
      </c>
      <c r="C796" s="858"/>
      <c r="D796" s="840"/>
      <c r="E796" s="860"/>
      <c r="H796" s="857"/>
      <c r="I796" s="857"/>
      <c r="J796" s="859" t="s">
        <v>4011</v>
      </c>
      <c r="K796" s="840"/>
      <c r="L796" s="860"/>
    </row>
    <row r="797" spans="1:12">
      <c r="A797" s="857"/>
      <c r="B797" s="857" t="str">
        <f>B$56</f>
        <v>S1</v>
      </c>
      <c r="C797" s="858"/>
      <c r="D797" s="840"/>
      <c r="E797" s="860"/>
      <c r="H797" s="857"/>
      <c r="I797" s="857" t="s">
        <v>3302</v>
      </c>
      <c r="J797" s="858"/>
      <c r="K797" s="840"/>
      <c r="L797" s="860"/>
    </row>
    <row r="798" spans="1:12">
      <c r="A798" s="857"/>
      <c r="B798" s="857" t="str">
        <f>B$57</f>
        <v>S2</v>
      </c>
      <c r="C798" s="858"/>
      <c r="D798" s="840"/>
      <c r="E798" s="860"/>
      <c r="H798" s="857"/>
      <c r="I798" s="857" t="str">
        <f>I$55</f>
        <v>MA</v>
      </c>
      <c r="J798" s="858"/>
      <c r="K798" s="840"/>
      <c r="L798" s="860"/>
    </row>
    <row r="799" spans="1:12">
      <c r="A799" s="857"/>
      <c r="B799" s="857" t="str">
        <f>B$58</f>
        <v>S3</v>
      </c>
      <c r="C799" s="858"/>
      <c r="D799" s="840"/>
      <c r="E799" s="860"/>
      <c r="H799" s="857"/>
      <c r="I799" s="857" t="str">
        <f>I$56</f>
        <v>S1</v>
      </c>
      <c r="J799" s="858"/>
      <c r="K799" s="840"/>
      <c r="L799" s="860"/>
    </row>
    <row r="800" spans="1:12" ht="42">
      <c r="A800" s="857"/>
      <c r="B800" s="857" t="str">
        <f>B$59</f>
        <v>S4</v>
      </c>
      <c r="C800" s="858" t="s">
        <v>4646</v>
      </c>
      <c r="D800" s="861" t="s">
        <v>3761</v>
      </c>
      <c r="E800" s="860"/>
      <c r="H800" s="857"/>
      <c r="I800" s="857" t="str">
        <f>I$57</f>
        <v>S2</v>
      </c>
      <c r="J800" s="858"/>
      <c r="K800" s="840"/>
      <c r="L800" s="860"/>
    </row>
    <row r="801" spans="1:12">
      <c r="H801" s="857"/>
      <c r="I801" s="857" t="str">
        <f>I$58</f>
        <v>S3</v>
      </c>
      <c r="J801" s="858"/>
      <c r="K801" s="840"/>
      <c r="L801" s="860"/>
    </row>
    <row r="802" spans="1:12" ht="159.5" customHeight="1">
      <c r="A802" s="857"/>
      <c r="B802" s="857"/>
      <c r="C802" s="859" t="s">
        <v>4012</v>
      </c>
      <c r="D802" s="840"/>
      <c r="E802" s="860"/>
      <c r="H802" s="857"/>
      <c r="I802" s="857" t="str">
        <f>I$59</f>
        <v>S4</v>
      </c>
      <c r="J802" s="858"/>
      <c r="K802" s="840"/>
      <c r="L802" s="860"/>
    </row>
    <row r="803" spans="1:12">
      <c r="A803" s="857"/>
      <c r="B803" s="857" t="s">
        <v>3302</v>
      </c>
      <c r="C803" s="858"/>
      <c r="D803" s="840"/>
      <c r="E803" s="860"/>
    </row>
    <row r="804" spans="1:12">
      <c r="A804" s="857"/>
      <c r="B804" s="857" t="str">
        <f>B$55</f>
        <v>MA</v>
      </c>
      <c r="C804" s="858"/>
      <c r="D804" s="840"/>
      <c r="E804" s="860"/>
      <c r="H804" s="857"/>
      <c r="I804" s="857"/>
      <c r="J804" s="859" t="s">
        <v>4013</v>
      </c>
      <c r="K804" s="840"/>
      <c r="L804" s="860"/>
    </row>
    <row r="805" spans="1:12">
      <c r="A805" s="857"/>
      <c r="B805" s="857" t="str">
        <f>B$56</f>
        <v>S1</v>
      </c>
      <c r="C805" s="858"/>
      <c r="D805" s="840"/>
      <c r="E805" s="860"/>
      <c r="H805" s="857"/>
      <c r="I805" s="857" t="s">
        <v>3302</v>
      </c>
      <c r="J805" s="858"/>
      <c r="K805" s="840"/>
      <c r="L805" s="860"/>
    </row>
    <row r="806" spans="1:12">
      <c r="A806" s="857"/>
      <c r="B806" s="857" t="str">
        <f>B$57</f>
        <v>S2</v>
      </c>
      <c r="C806" s="858"/>
      <c r="D806" s="840"/>
      <c r="E806" s="860"/>
      <c r="H806" s="857"/>
      <c r="I806" s="857" t="str">
        <f>I$55</f>
        <v>MA</v>
      </c>
      <c r="J806" s="858"/>
      <c r="K806" s="840"/>
      <c r="L806" s="860"/>
    </row>
    <row r="807" spans="1:12">
      <c r="A807" s="857"/>
      <c r="B807" s="857" t="str">
        <f>B$58</f>
        <v>S3</v>
      </c>
      <c r="C807" s="858"/>
      <c r="D807" s="840"/>
      <c r="E807" s="860"/>
      <c r="H807" s="857"/>
      <c r="I807" s="857" t="str">
        <f>I$56</f>
        <v>S1</v>
      </c>
      <c r="J807" s="858"/>
      <c r="K807" s="840"/>
      <c r="L807" s="860"/>
    </row>
    <row r="808" spans="1:12" ht="28">
      <c r="A808" s="857"/>
      <c r="B808" s="857" t="str">
        <f>B$59</f>
        <v>S4</v>
      </c>
      <c r="C808" s="858" t="s">
        <v>4649</v>
      </c>
      <c r="D808" s="861" t="s">
        <v>3761</v>
      </c>
      <c r="E808" s="860"/>
      <c r="H808" s="857"/>
      <c r="I808" s="857" t="str">
        <f>I$57</f>
        <v>S2</v>
      </c>
      <c r="J808" s="858"/>
      <c r="K808" s="840"/>
      <c r="L808" s="860"/>
    </row>
    <row r="809" spans="1:12">
      <c r="H809" s="857"/>
      <c r="I809" s="857" t="str">
        <f>I$58</f>
        <v>S3</v>
      </c>
      <c r="J809" s="858"/>
      <c r="K809" s="840"/>
      <c r="L809" s="860"/>
    </row>
    <row r="810" spans="1:12" ht="70">
      <c r="A810" s="857"/>
      <c r="B810" s="857"/>
      <c r="C810" s="859" t="s">
        <v>4014</v>
      </c>
      <c r="D810" s="840"/>
      <c r="E810" s="860"/>
      <c r="H810" s="857"/>
      <c r="I810" s="857" t="str">
        <f>I$59</f>
        <v>S4</v>
      </c>
      <c r="J810" s="858"/>
      <c r="K810" s="840"/>
      <c r="L810" s="860"/>
    </row>
    <row r="811" spans="1:12">
      <c r="A811" s="857"/>
      <c r="B811" s="857" t="s">
        <v>3302</v>
      </c>
      <c r="C811" s="858"/>
      <c r="D811" s="840"/>
      <c r="E811" s="860"/>
    </row>
    <row r="812" spans="1:12" ht="42">
      <c r="A812" s="857"/>
      <c r="B812" s="857" t="str">
        <f>B$55</f>
        <v>MA</v>
      </c>
      <c r="C812" s="858"/>
      <c r="D812" s="840"/>
      <c r="E812" s="860"/>
      <c r="H812" s="849">
        <v>6.2</v>
      </c>
      <c r="I812" s="849"/>
      <c r="J812" s="848" t="s">
        <v>4015</v>
      </c>
      <c r="K812" s="862"/>
      <c r="L812" s="863"/>
    </row>
    <row r="813" spans="1:12">
      <c r="A813" s="857"/>
      <c r="B813" s="857" t="str">
        <f>B$56</f>
        <v>S1</v>
      </c>
      <c r="C813" s="858"/>
      <c r="D813" s="840"/>
      <c r="E813" s="860"/>
      <c r="H813" s="857"/>
      <c r="I813" s="857"/>
      <c r="J813" s="859" t="s">
        <v>4016</v>
      </c>
      <c r="K813" s="840"/>
      <c r="L813" s="860"/>
    </row>
    <row r="814" spans="1:12">
      <c r="A814" s="857"/>
      <c r="B814" s="857" t="str">
        <f>B$57</f>
        <v>S2</v>
      </c>
      <c r="C814" s="858"/>
      <c r="D814" s="840"/>
      <c r="E814" s="860"/>
      <c r="H814" s="857"/>
      <c r="I814" s="857" t="s">
        <v>3302</v>
      </c>
      <c r="J814" s="858"/>
      <c r="K814" s="840"/>
      <c r="L814" s="860"/>
    </row>
    <row r="815" spans="1:12">
      <c r="A815" s="857"/>
      <c r="B815" s="857" t="str">
        <f>B$58</f>
        <v>S3</v>
      </c>
      <c r="C815" s="858"/>
      <c r="D815" s="840"/>
      <c r="E815" s="860"/>
      <c r="H815" s="857"/>
      <c r="I815" s="857" t="str">
        <f>I$55</f>
        <v>MA</v>
      </c>
      <c r="J815" s="858"/>
      <c r="K815" s="840"/>
      <c r="L815" s="860"/>
    </row>
    <row r="816" spans="1:12" ht="17">
      <c r="A816" s="857"/>
      <c r="B816" s="857" t="str">
        <f>B$59</f>
        <v>S4</v>
      </c>
      <c r="C816" s="858" t="s">
        <v>4548</v>
      </c>
      <c r="D816" s="861" t="s">
        <v>3761</v>
      </c>
      <c r="E816" s="860"/>
      <c r="H816" s="857"/>
      <c r="I816" s="857" t="str">
        <f>I$56</f>
        <v>S1</v>
      </c>
      <c r="J816" s="858"/>
      <c r="K816" s="840"/>
      <c r="L816" s="860"/>
    </row>
    <row r="817" spans="1:12">
      <c r="H817" s="857"/>
      <c r="I817" s="857" t="str">
        <f>I$57</f>
        <v>S2</v>
      </c>
      <c r="J817" s="858"/>
      <c r="K817" s="840"/>
      <c r="L817" s="860"/>
    </row>
    <row r="818" spans="1:12" ht="142.5" customHeight="1">
      <c r="A818" s="857"/>
      <c r="B818" s="857"/>
      <c r="C818" s="859" t="s">
        <v>4017</v>
      </c>
      <c r="D818" s="840"/>
      <c r="E818" s="860"/>
      <c r="H818" s="857"/>
      <c r="I818" s="857" t="str">
        <f>I$58</f>
        <v>S3</v>
      </c>
      <c r="J818" s="858"/>
      <c r="K818" s="840"/>
      <c r="L818" s="860"/>
    </row>
    <row r="819" spans="1:12">
      <c r="A819" s="857"/>
      <c r="B819" s="857" t="s">
        <v>3302</v>
      </c>
      <c r="C819" s="858"/>
      <c r="D819" s="840"/>
      <c r="E819" s="860"/>
      <c r="H819" s="857"/>
      <c r="I819" s="857" t="str">
        <f>I$59</f>
        <v>S4</v>
      </c>
      <c r="J819" s="858"/>
      <c r="K819" s="840"/>
      <c r="L819" s="860"/>
    </row>
    <row r="820" spans="1:12">
      <c r="A820" s="857"/>
      <c r="B820" s="857" t="str">
        <f>B$55</f>
        <v>MA</v>
      </c>
      <c r="C820" s="858"/>
      <c r="D820" s="840"/>
      <c r="E820" s="860"/>
    </row>
    <row r="821" spans="1:12">
      <c r="A821" s="857"/>
      <c r="B821" s="857" t="str">
        <f>B$56</f>
        <v>S1</v>
      </c>
      <c r="C821" s="858"/>
      <c r="D821" s="840"/>
      <c r="E821" s="860"/>
      <c r="H821" s="857"/>
      <c r="I821" s="857"/>
      <c r="J821" s="859" t="s">
        <v>4018</v>
      </c>
      <c r="K821" s="840"/>
      <c r="L821" s="860"/>
    </row>
    <row r="822" spans="1:12">
      <c r="A822" s="857"/>
      <c r="B822" s="857" t="str">
        <f>B$57</f>
        <v>S2</v>
      </c>
      <c r="C822" s="858"/>
      <c r="D822" s="840"/>
      <c r="E822" s="860"/>
      <c r="H822" s="857"/>
      <c r="I822" s="857" t="s">
        <v>3302</v>
      </c>
      <c r="J822" s="858"/>
      <c r="K822" s="840"/>
      <c r="L822" s="860"/>
    </row>
    <row r="823" spans="1:12">
      <c r="A823" s="857"/>
      <c r="B823" s="857" t="str">
        <f>B$58</f>
        <v>S3</v>
      </c>
      <c r="C823" s="858"/>
      <c r="D823" s="840"/>
      <c r="E823" s="860"/>
      <c r="H823" s="857"/>
      <c r="I823" s="857" t="str">
        <f>I$55</f>
        <v>MA</v>
      </c>
      <c r="J823" s="858"/>
      <c r="K823" s="840"/>
      <c r="L823" s="860"/>
    </row>
    <row r="824" spans="1:12" ht="17">
      <c r="A824" s="857"/>
      <c r="B824" s="857" t="str">
        <f>B$59</f>
        <v>S4</v>
      </c>
      <c r="C824" s="858" t="s">
        <v>4539</v>
      </c>
      <c r="D824" s="861" t="s">
        <v>3761</v>
      </c>
      <c r="E824" s="860"/>
      <c r="H824" s="857"/>
      <c r="I824" s="857" t="str">
        <f>I$56</f>
        <v>S1</v>
      </c>
      <c r="J824" s="858"/>
      <c r="K824" s="840"/>
      <c r="L824" s="860"/>
    </row>
    <row r="825" spans="1:12">
      <c r="H825" s="857"/>
      <c r="I825" s="857" t="str">
        <f>I$57</f>
        <v>S2</v>
      </c>
      <c r="J825" s="858"/>
      <c r="K825" s="840"/>
      <c r="L825" s="860"/>
    </row>
    <row r="826" spans="1:12" ht="117.5" customHeight="1">
      <c r="A826" s="857"/>
      <c r="B826" s="857"/>
      <c r="C826" s="859" t="s">
        <v>4019</v>
      </c>
      <c r="D826" s="840"/>
      <c r="E826" s="860"/>
      <c r="H826" s="857"/>
      <c r="I826" s="857" t="str">
        <f>I$58</f>
        <v>S3</v>
      </c>
      <c r="J826" s="858"/>
      <c r="K826" s="840"/>
      <c r="L826" s="860"/>
    </row>
    <row r="827" spans="1:12">
      <c r="A827" s="857"/>
      <c r="B827" s="857" t="s">
        <v>3302</v>
      </c>
      <c r="C827" s="858"/>
      <c r="D827" s="840"/>
      <c r="E827" s="860"/>
      <c r="H827" s="857"/>
      <c r="I827" s="857" t="str">
        <f>I$59</f>
        <v>S4</v>
      </c>
      <c r="J827" s="858"/>
      <c r="K827" s="840"/>
      <c r="L827" s="860"/>
    </row>
    <row r="828" spans="1:12">
      <c r="A828" s="857"/>
      <c r="B828" s="857" t="str">
        <f>B$55</f>
        <v>MA</v>
      </c>
      <c r="C828" s="858"/>
      <c r="D828" s="840"/>
      <c r="E828" s="860"/>
    </row>
    <row r="829" spans="1:12">
      <c r="A829" s="857"/>
      <c r="B829" s="857" t="str">
        <f>B$56</f>
        <v>S1</v>
      </c>
      <c r="C829" s="858"/>
      <c r="D829" s="840"/>
      <c r="E829" s="860"/>
      <c r="H829" s="857"/>
      <c r="I829" s="857"/>
      <c r="J829" s="859" t="s">
        <v>4020</v>
      </c>
      <c r="K829" s="840"/>
      <c r="L829" s="860"/>
    </row>
    <row r="830" spans="1:12">
      <c r="A830" s="857"/>
      <c r="B830" s="857" t="str">
        <f>B$57</f>
        <v>S2</v>
      </c>
      <c r="C830" s="858"/>
      <c r="D830" s="840"/>
      <c r="E830" s="860"/>
      <c r="H830" s="857"/>
      <c r="I830" s="857" t="s">
        <v>3302</v>
      </c>
      <c r="J830" s="858"/>
      <c r="K830" s="840"/>
      <c r="L830" s="860"/>
    </row>
    <row r="831" spans="1:12">
      <c r="A831" s="857"/>
      <c r="B831" s="857" t="str">
        <f>B$58</f>
        <v>S3</v>
      </c>
      <c r="C831" s="858"/>
      <c r="D831" s="840"/>
      <c r="E831" s="860"/>
      <c r="H831" s="857"/>
      <c r="I831" s="857" t="str">
        <f>I$55</f>
        <v>MA</v>
      </c>
      <c r="J831" s="858"/>
      <c r="K831" s="840"/>
      <c r="L831" s="860"/>
    </row>
    <row r="832" spans="1:12" ht="42">
      <c r="A832" s="857"/>
      <c r="B832" s="857" t="str">
        <f>B$59</f>
        <v>S4</v>
      </c>
      <c r="C832" s="858" t="s">
        <v>4540</v>
      </c>
      <c r="D832" s="861" t="s">
        <v>3761</v>
      </c>
      <c r="E832" s="860"/>
      <c r="H832" s="857"/>
      <c r="I832" s="857" t="str">
        <f>I$56</f>
        <v>S1</v>
      </c>
      <c r="J832" s="858"/>
      <c r="K832" s="840"/>
      <c r="L832" s="860"/>
    </row>
    <row r="833" spans="1:12">
      <c r="H833" s="857"/>
      <c r="I833" s="857" t="str">
        <f>I$57</f>
        <v>S2</v>
      </c>
      <c r="J833" s="858"/>
      <c r="K833" s="840"/>
      <c r="L833" s="860"/>
    </row>
    <row r="834" spans="1:12" ht="42">
      <c r="A834" s="849">
        <v>6.2</v>
      </c>
      <c r="B834" s="849"/>
      <c r="C834" s="848" t="s">
        <v>4015</v>
      </c>
      <c r="D834" s="862"/>
      <c r="E834" s="863"/>
      <c r="H834" s="857"/>
      <c r="I834" s="857" t="str">
        <f>I$58</f>
        <v>S3</v>
      </c>
      <c r="J834" s="858"/>
      <c r="K834" s="840"/>
      <c r="L834" s="860"/>
    </row>
    <row r="835" spans="1:12" ht="140">
      <c r="A835" s="857"/>
      <c r="B835" s="857"/>
      <c r="C835" s="859" t="s">
        <v>4021</v>
      </c>
      <c r="D835" s="840"/>
      <c r="E835" s="860"/>
      <c r="H835" s="857"/>
      <c r="I835" s="857" t="str">
        <f>I$59</f>
        <v>S4</v>
      </c>
      <c r="J835" s="858"/>
      <c r="K835" s="840"/>
      <c r="L835" s="860"/>
    </row>
    <row r="836" spans="1:12">
      <c r="A836" s="857"/>
      <c r="B836" s="857" t="s">
        <v>3302</v>
      </c>
      <c r="C836" s="858"/>
      <c r="D836" s="840"/>
      <c r="E836" s="860"/>
    </row>
    <row r="837" spans="1:12" ht="42">
      <c r="A837" s="857"/>
      <c r="B837" s="857" t="str">
        <f>B$55</f>
        <v>MA</v>
      </c>
      <c r="C837" s="858"/>
      <c r="D837" s="840"/>
      <c r="E837" s="860"/>
      <c r="H837" s="849">
        <v>6.3</v>
      </c>
      <c r="I837" s="849"/>
      <c r="J837" s="848" t="s">
        <v>4022</v>
      </c>
      <c r="K837" s="862"/>
      <c r="L837" s="863"/>
    </row>
    <row r="838" spans="1:12">
      <c r="A838" s="857"/>
      <c r="B838" s="857" t="str">
        <f>B$56</f>
        <v>S1</v>
      </c>
      <c r="C838" s="858"/>
      <c r="D838" s="840"/>
      <c r="E838" s="860"/>
      <c r="H838" s="857"/>
      <c r="I838" s="857"/>
      <c r="J838" s="859" t="s">
        <v>425</v>
      </c>
      <c r="K838" s="840"/>
      <c r="L838" s="860"/>
    </row>
    <row r="839" spans="1:12">
      <c r="A839" s="857"/>
      <c r="B839" s="857" t="str">
        <f>B$57</f>
        <v>S2</v>
      </c>
      <c r="C839" s="858"/>
      <c r="D839" s="840"/>
      <c r="E839" s="860"/>
      <c r="H839" s="857"/>
      <c r="I839" s="857" t="s">
        <v>3302</v>
      </c>
      <c r="J839" s="858"/>
      <c r="K839" s="840"/>
      <c r="L839" s="860"/>
    </row>
    <row r="840" spans="1:12">
      <c r="A840" s="857"/>
      <c r="B840" s="857" t="str">
        <f>B$58</f>
        <v>S3</v>
      </c>
      <c r="C840" s="858"/>
      <c r="D840" s="840"/>
      <c r="E840" s="860"/>
      <c r="H840" s="857"/>
      <c r="I840" s="857" t="str">
        <f>I$55</f>
        <v>MA</v>
      </c>
      <c r="J840" s="858"/>
      <c r="K840" s="840"/>
      <c r="L840" s="860"/>
    </row>
    <row r="841" spans="1:12" ht="17">
      <c r="A841" s="857"/>
      <c r="B841" s="857" t="str">
        <f>B$59</f>
        <v>S4</v>
      </c>
      <c r="C841" s="858" t="s">
        <v>4547</v>
      </c>
      <c r="D841" s="861" t="s">
        <v>3761</v>
      </c>
      <c r="E841" s="860"/>
      <c r="H841" s="857"/>
      <c r="I841" s="857" t="str">
        <f>I$56</f>
        <v>S1</v>
      </c>
      <c r="J841" s="858"/>
      <c r="K841" s="840"/>
      <c r="L841" s="860"/>
    </row>
    <row r="842" spans="1:12">
      <c r="H842" s="857"/>
      <c r="I842" s="857" t="str">
        <f>I$57</f>
        <v>S2</v>
      </c>
      <c r="J842" s="858"/>
      <c r="K842" s="840"/>
      <c r="L842" s="860"/>
    </row>
    <row r="843" spans="1:12" ht="140">
      <c r="A843" s="857"/>
      <c r="B843" s="857"/>
      <c r="C843" s="859" t="s">
        <v>4023</v>
      </c>
      <c r="D843" s="840"/>
      <c r="E843" s="860"/>
      <c r="H843" s="857"/>
      <c r="I843" s="857" t="str">
        <f>I$58</f>
        <v>S3</v>
      </c>
      <c r="J843" s="858"/>
      <c r="K843" s="840"/>
      <c r="L843" s="860"/>
    </row>
    <row r="844" spans="1:12">
      <c r="A844" s="857"/>
      <c r="B844" s="857" t="s">
        <v>3302</v>
      </c>
      <c r="C844" s="858"/>
      <c r="D844" s="840"/>
      <c r="E844" s="860"/>
      <c r="H844" s="857"/>
      <c r="I844" s="857" t="str">
        <f>I$59</f>
        <v>S4</v>
      </c>
      <c r="J844" s="858"/>
      <c r="K844" s="840"/>
      <c r="L844" s="860"/>
    </row>
    <row r="845" spans="1:12">
      <c r="A845" s="857"/>
      <c r="B845" s="857" t="str">
        <f>B$55</f>
        <v>MA</v>
      </c>
      <c r="C845" s="858"/>
      <c r="D845" s="840"/>
      <c r="E845" s="860"/>
    </row>
    <row r="846" spans="1:12">
      <c r="A846" s="857"/>
      <c r="B846" s="857" t="str">
        <f>B$56</f>
        <v>S1</v>
      </c>
      <c r="C846" s="858"/>
      <c r="D846" s="840"/>
      <c r="E846" s="860"/>
      <c r="H846" s="857"/>
      <c r="I846" s="857"/>
      <c r="J846" s="859" t="s">
        <v>4024</v>
      </c>
      <c r="K846" s="840"/>
      <c r="L846" s="860"/>
    </row>
    <row r="847" spans="1:12">
      <c r="A847" s="857"/>
      <c r="B847" s="857" t="str">
        <f>B$57</f>
        <v>S2</v>
      </c>
      <c r="C847" s="858"/>
      <c r="D847" s="840"/>
      <c r="E847" s="860"/>
      <c r="H847" s="857"/>
      <c r="I847" s="857" t="s">
        <v>3302</v>
      </c>
      <c r="J847" s="858"/>
      <c r="K847" s="840"/>
      <c r="L847" s="860"/>
    </row>
    <row r="848" spans="1:12">
      <c r="A848" s="857"/>
      <c r="B848" s="857" t="str">
        <f>B$58</f>
        <v>S3</v>
      </c>
      <c r="C848" s="858"/>
      <c r="D848" s="840"/>
      <c r="E848" s="860"/>
      <c r="H848" s="857"/>
      <c r="I848" s="857" t="str">
        <f>I$55</f>
        <v>MA</v>
      </c>
      <c r="J848" s="858"/>
      <c r="K848" s="840"/>
      <c r="L848" s="860"/>
    </row>
    <row r="849" spans="1:12" ht="17">
      <c r="A849" s="857"/>
      <c r="B849" s="857" t="str">
        <f>B$59</f>
        <v>S4</v>
      </c>
      <c r="C849" s="858" t="s">
        <v>4546</v>
      </c>
      <c r="D849" s="861" t="s">
        <v>3761</v>
      </c>
      <c r="E849" s="860"/>
      <c r="H849" s="857"/>
      <c r="I849" s="857" t="str">
        <f>I$56</f>
        <v>S1</v>
      </c>
      <c r="J849" s="858"/>
      <c r="K849" s="840"/>
      <c r="L849" s="860"/>
    </row>
    <row r="850" spans="1:12" ht="42">
      <c r="A850" s="849">
        <v>6.3</v>
      </c>
      <c r="B850" s="849"/>
      <c r="C850" s="848" t="s">
        <v>4022</v>
      </c>
      <c r="D850" s="862"/>
      <c r="E850" s="863"/>
      <c r="H850" s="857"/>
      <c r="I850" s="857" t="str">
        <f>I$57</f>
        <v>S2</v>
      </c>
      <c r="J850" s="858"/>
      <c r="K850" s="840"/>
      <c r="L850" s="860"/>
    </row>
    <row r="851" spans="1:12" ht="252">
      <c r="A851" s="857"/>
      <c r="B851" s="857"/>
      <c r="C851" s="859" t="s">
        <v>4025</v>
      </c>
      <c r="D851" s="840"/>
      <c r="E851" s="860"/>
      <c r="H851" s="857"/>
      <c r="I851" s="857" t="str">
        <f>I$58</f>
        <v>S3</v>
      </c>
      <c r="J851" s="858"/>
      <c r="K851" s="840"/>
      <c r="L851" s="860"/>
    </row>
    <row r="852" spans="1:12">
      <c r="A852" s="857"/>
      <c r="B852" s="857" t="s">
        <v>3302</v>
      </c>
      <c r="C852" s="858"/>
      <c r="D852" s="840"/>
      <c r="E852" s="860"/>
      <c r="H852" s="857"/>
      <c r="I852" s="857" t="str">
        <f>I$59</f>
        <v>S4</v>
      </c>
      <c r="J852" s="858"/>
      <c r="K852" s="840"/>
      <c r="L852" s="860"/>
    </row>
    <row r="853" spans="1:12">
      <c r="A853" s="857"/>
      <c r="B853" s="857" t="str">
        <f>B$55</f>
        <v>MA</v>
      </c>
      <c r="C853" s="858"/>
      <c r="D853" s="840"/>
      <c r="E853" s="860"/>
    </row>
    <row r="854" spans="1:12">
      <c r="A854" s="857"/>
      <c r="B854" s="857" t="str">
        <f>B$56</f>
        <v>S1</v>
      </c>
      <c r="C854" s="858"/>
      <c r="D854" s="840"/>
      <c r="E854" s="860"/>
      <c r="H854" s="857"/>
      <c r="I854" s="857"/>
      <c r="J854" s="859" t="s">
        <v>4026</v>
      </c>
      <c r="K854" s="840"/>
      <c r="L854" s="860"/>
    </row>
    <row r="855" spans="1:12">
      <c r="A855" s="857"/>
      <c r="B855" s="857" t="str">
        <f>B$57</f>
        <v>S2</v>
      </c>
      <c r="C855" s="858"/>
      <c r="D855" s="840"/>
      <c r="E855" s="860"/>
      <c r="H855" s="857"/>
      <c r="I855" s="857" t="s">
        <v>3302</v>
      </c>
      <c r="J855" s="858"/>
      <c r="K855" s="840"/>
      <c r="L855" s="860"/>
    </row>
    <row r="856" spans="1:12">
      <c r="A856" s="857"/>
      <c r="B856" s="857" t="str">
        <f>B$58</f>
        <v>S3</v>
      </c>
      <c r="C856" s="858"/>
      <c r="D856" s="840"/>
      <c r="E856" s="860"/>
      <c r="H856" s="857"/>
      <c r="I856" s="857" t="str">
        <f>I$55</f>
        <v>MA</v>
      </c>
      <c r="J856" s="858"/>
      <c r="K856" s="840"/>
      <c r="L856" s="860"/>
    </row>
    <row r="857" spans="1:12" ht="17">
      <c r="A857" s="857"/>
      <c r="B857" s="857" t="str">
        <f>B$59</f>
        <v>S4</v>
      </c>
      <c r="C857" s="858" t="s">
        <v>4541</v>
      </c>
      <c r="D857" s="861" t="s">
        <v>3761</v>
      </c>
      <c r="E857" s="860"/>
      <c r="H857" s="857"/>
      <c r="I857" s="857" t="str">
        <f>I$56</f>
        <v>S1</v>
      </c>
      <c r="J857" s="858"/>
      <c r="K857" s="840"/>
      <c r="L857" s="860"/>
    </row>
    <row r="858" spans="1:12">
      <c r="H858" s="857"/>
      <c r="I858" s="857" t="str">
        <f>I$57</f>
        <v>S2</v>
      </c>
      <c r="J858" s="858"/>
      <c r="K858" s="840"/>
      <c r="L858" s="860"/>
    </row>
    <row r="859" spans="1:12" ht="28">
      <c r="A859" s="857"/>
      <c r="B859" s="857"/>
      <c r="C859" s="859" t="s">
        <v>4027</v>
      </c>
      <c r="D859" s="840"/>
      <c r="E859" s="860"/>
      <c r="H859" s="857"/>
      <c r="I859" s="857" t="str">
        <f>I$58</f>
        <v>S3</v>
      </c>
      <c r="J859" s="858"/>
      <c r="K859" s="840"/>
      <c r="L859" s="860"/>
    </row>
    <row r="860" spans="1:12">
      <c r="A860" s="857"/>
      <c r="B860" s="857" t="s">
        <v>3302</v>
      </c>
      <c r="C860" s="858"/>
      <c r="D860" s="840"/>
      <c r="E860" s="860"/>
      <c r="H860" s="857"/>
      <c r="I860" s="857" t="str">
        <f>I$59</f>
        <v>S4</v>
      </c>
      <c r="J860" s="858"/>
      <c r="K860" s="840"/>
      <c r="L860" s="860"/>
    </row>
    <row r="861" spans="1:12">
      <c r="A861" s="857"/>
      <c r="B861" s="857" t="str">
        <f>B$55</f>
        <v>MA</v>
      </c>
      <c r="C861" s="858"/>
      <c r="D861" s="840"/>
      <c r="E861" s="860"/>
    </row>
    <row r="862" spans="1:12">
      <c r="A862" s="857"/>
      <c r="B862" s="857" t="str">
        <f>B$56</f>
        <v>S1</v>
      </c>
      <c r="C862" s="858"/>
      <c r="D862" s="840"/>
      <c r="E862" s="860"/>
      <c r="H862" s="857"/>
      <c r="I862" s="857"/>
      <c r="J862" s="859" t="s">
        <v>4028</v>
      </c>
      <c r="K862" s="840"/>
      <c r="L862" s="860"/>
    </row>
    <row r="863" spans="1:12">
      <c r="A863" s="857"/>
      <c r="B863" s="857" t="str">
        <f>B$57</f>
        <v>S2</v>
      </c>
      <c r="C863" s="858"/>
      <c r="D863" s="840"/>
      <c r="E863" s="860"/>
      <c r="H863" s="857"/>
      <c r="I863" s="857" t="s">
        <v>3302</v>
      </c>
      <c r="J863" s="858"/>
      <c r="K863" s="840"/>
      <c r="L863" s="860"/>
    </row>
    <row r="864" spans="1:12">
      <c r="A864" s="857"/>
      <c r="B864" s="857" t="str">
        <f>B$58</f>
        <v>S3</v>
      </c>
      <c r="C864" s="858"/>
      <c r="D864" s="840"/>
      <c r="E864" s="860"/>
      <c r="H864" s="857"/>
      <c r="I864" s="857" t="str">
        <f>I$55</f>
        <v>MA</v>
      </c>
      <c r="J864" s="858"/>
      <c r="K864" s="840"/>
      <c r="L864" s="860"/>
    </row>
    <row r="865" spans="1:12" ht="17">
      <c r="A865" s="857"/>
      <c r="B865" s="857" t="str">
        <f>B$59</f>
        <v>S4</v>
      </c>
      <c r="C865" s="858" t="s">
        <v>4542</v>
      </c>
      <c r="D865" s="861" t="s">
        <v>3761</v>
      </c>
      <c r="E865" s="860"/>
      <c r="H865" s="857"/>
      <c r="I865" s="857" t="str">
        <f>I$56</f>
        <v>S1</v>
      </c>
      <c r="J865" s="858"/>
      <c r="K865" s="840"/>
      <c r="L865" s="860"/>
    </row>
    <row r="866" spans="1:12">
      <c r="H866" s="857"/>
      <c r="I866" s="857" t="str">
        <f>I$57</f>
        <v>S2</v>
      </c>
      <c r="J866" s="858"/>
      <c r="K866" s="840"/>
      <c r="L866" s="860"/>
    </row>
    <row r="867" spans="1:12" ht="136.5" customHeight="1">
      <c r="A867" s="857"/>
      <c r="B867" s="857"/>
      <c r="C867" s="859" t="s">
        <v>4029</v>
      </c>
      <c r="D867" s="840"/>
      <c r="E867" s="860"/>
      <c r="H867" s="857"/>
      <c r="I867" s="857" t="str">
        <f>I$58</f>
        <v>S3</v>
      </c>
      <c r="J867" s="858"/>
      <c r="K867" s="840"/>
      <c r="L867" s="860"/>
    </row>
    <row r="868" spans="1:12">
      <c r="A868" s="857"/>
      <c r="B868" s="857" t="s">
        <v>3302</v>
      </c>
      <c r="C868" s="858"/>
      <c r="D868" s="840"/>
      <c r="E868" s="860"/>
      <c r="H868" s="857"/>
      <c r="I868" s="857" t="str">
        <f>I$59</f>
        <v>S4</v>
      </c>
      <c r="J868" s="858"/>
      <c r="K868" s="840"/>
      <c r="L868" s="860"/>
    </row>
    <row r="869" spans="1:12">
      <c r="A869" s="857"/>
      <c r="B869" s="857" t="str">
        <f>B$55</f>
        <v>MA</v>
      </c>
      <c r="C869" s="858"/>
      <c r="D869" s="840"/>
      <c r="E869" s="860"/>
    </row>
    <row r="870" spans="1:12" ht="14" customHeight="1">
      <c r="A870" s="857"/>
      <c r="B870" s="857" t="str">
        <f>B$56</f>
        <v>S1</v>
      </c>
      <c r="C870" s="858"/>
      <c r="D870" s="840"/>
      <c r="E870" s="860"/>
      <c r="H870" s="857"/>
      <c r="I870" s="857"/>
      <c r="J870" s="859" t="s">
        <v>4030</v>
      </c>
      <c r="K870" s="840"/>
      <c r="L870" s="860"/>
    </row>
    <row r="871" spans="1:12">
      <c r="A871" s="857"/>
      <c r="B871" s="857" t="str">
        <f>B$57</f>
        <v>S2</v>
      </c>
      <c r="C871" s="858"/>
      <c r="D871" s="840"/>
      <c r="E871" s="860"/>
      <c r="H871" s="857"/>
      <c r="I871" s="857" t="s">
        <v>3302</v>
      </c>
      <c r="J871" s="858"/>
      <c r="K871" s="840"/>
      <c r="L871" s="860"/>
    </row>
    <row r="872" spans="1:12">
      <c r="A872" s="857"/>
      <c r="B872" s="857" t="str">
        <f>B$58</f>
        <v>S3</v>
      </c>
      <c r="C872" s="858"/>
      <c r="D872" s="840"/>
      <c r="E872" s="860"/>
      <c r="H872" s="857"/>
      <c r="I872" s="857" t="str">
        <f>I$55</f>
        <v>MA</v>
      </c>
      <c r="J872" s="858"/>
      <c r="K872" s="840"/>
      <c r="L872" s="860"/>
    </row>
    <row r="873" spans="1:12" ht="17">
      <c r="A873" s="857"/>
      <c r="B873" s="857" t="str">
        <f>B$59</f>
        <v>S4</v>
      </c>
      <c r="C873" s="858" t="s">
        <v>4543</v>
      </c>
      <c r="D873" s="861" t="s">
        <v>3761</v>
      </c>
      <c r="E873" s="860"/>
      <c r="H873" s="857"/>
      <c r="I873" s="857" t="str">
        <f>I$56</f>
        <v>S1</v>
      </c>
      <c r="J873" s="858"/>
      <c r="K873" s="840"/>
      <c r="L873" s="860"/>
    </row>
    <row r="874" spans="1:12">
      <c r="H874" s="857"/>
      <c r="I874" s="857" t="str">
        <f>I$57</f>
        <v>S2</v>
      </c>
      <c r="J874" s="858"/>
      <c r="K874" s="840"/>
      <c r="L874" s="860"/>
    </row>
    <row r="875" spans="1:12" ht="28">
      <c r="A875" s="857"/>
      <c r="B875" s="857"/>
      <c r="C875" s="859" t="s">
        <v>4031</v>
      </c>
      <c r="D875" s="840"/>
      <c r="E875" s="860"/>
      <c r="H875" s="857"/>
      <c r="I875" s="857" t="str">
        <f>I$58</f>
        <v>S3</v>
      </c>
      <c r="J875" s="858"/>
      <c r="K875" s="840"/>
      <c r="L875" s="860"/>
    </row>
    <row r="876" spans="1:12">
      <c r="A876" s="857"/>
      <c r="B876" s="857" t="s">
        <v>3302</v>
      </c>
      <c r="C876" s="858"/>
      <c r="D876" s="840"/>
      <c r="E876" s="860"/>
      <c r="H876" s="857"/>
      <c r="I876" s="857" t="str">
        <f>I$59</f>
        <v>S4</v>
      </c>
      <c r="J876" s="858"/>
      <c r="K876" s="840"/>
      <c r="L876" s="860"/>
    </row>
    <row r="877" spans="1:12">
      <c r="A877" s="857"/>
      <c r="B877" s="857" t="str">
        <f>B$55</f>
        <v>MA</v>
      </c>
      <c r="C877" s="858"/>
      <c r="D877" s="840"/>
      <c r="E877" s="860"/>
    </row>
    <row r="878" spans="1:12">
      <c r="A878" s="857"/>
      <c r="B878" s="857" t="str">
        <f>B$56</f>
        <v>S1</v>
      </c>
      <c r="C878" s="858"/>
      <c r="D878" s="840"/>
      <c r="E878" s="860"/>
      <c r="H878" s="857"/>
      <c r="I878" s="857"/>
      <c r="J878" s="859" t="s">
        <v>4032</v>
      </c>
      <c r="K878" s="840"/>
      <c r="L878" s="860"/>
    </row>
    <row r="879" spans="1:12">
      <c r="A879" s="857"/>
      <c r="B879" s="857" t="str">
        <f>B$57</f>
        <v>S2</v>
      </c>
      <c r="C879" s="858"/>
      <c r="D879" s="840"/>
      <c r="E879" s="860"/>
      <c r="H879" s="857"/>
      <c r="I879" s="857" t="s">
        <v>3302</v>
      </c>
      <c r="J879" s="858"/>
      <c r="K879" s="840"/>
      <c r="L879" s="860"/>
    </row>
    <row r="880" spans="1:12">
      <c r="A880" s="857"/>
      <c r="B880" s="857" t="str">
        <f>B$58</f>
        <v>S3</v>
      </c>
      <c r="C880" s="858"/>
      <c r="D880" s="840"/>
      <c r="E880" s="860"/>
      <c r="H880" s="857"/>
      <c r="I880" s="857" t="str">
        <f>I$55</f>
        <v>MA</v>
      </c>
      <c r="J880" s="858"/>
      <c r="K880" s="840"/>
      <c r="L880" s="860"/>
    </row>
    <row r="881" spans="1:12" ht="70">
      <c r="A881" s="857"/>
      <c r="B881" s="857" t="str">
        <f>B$59</f>
        <v>S4</v>
      </c>
      <c r="C881" s="858" t="s">
        <v>4650</v>
      </c>
      <c r="D881" s="861" t="s">
        <v>3761</v>
      </c>
      <c r="E881" s="860"/>
      <c r="H881" s="857"/>
      <c r="I881" s="857" t="str">
        <f>I$56</f>
        <v>S1</v>
      </c>
      <c r="J881" s="858"/>
      <c r="K881" s="840"/>
      <c r="L881" s="860"/>
    </row>
    <row r="882" spans="1:12">
      <c r="H882" s="857"/>
      <c r="I882" s="857" t="str">
        <f>I$57</f>
        <v>S2</v>
      </c>
      <c r="J882" s="858"/>
      <c r="K882" s="840"/>
      <c r="L882" s="860"/>
    </row>
    <row r="883" spans="1:12" ht="140">
      <c r="A883" s="857"/>
      <c r="B883" s="857"/>
      <c r="C883" s="859" t="s">
        <v>4033</v>
      </c>
      <c r="D883" s="840"/>
      <c r="E883" s="860"/>
      <c r="H883" s="857"/>
      <c r="I883" s="857" t="str">
        <f>I$58</f>
        <v>S3</v>
      </c>
      <c r="J883" s="858"/>
      <c r="K883" s="840"/>
      <c r="L883" s="860"/>
    </row>
    <row r="884" spans="1:12">
      <c r="A884" s="857"/>
      <c r="B884" s="857" t="s">
        <v>3302</v>
      </c>
      <c r="C884" s="858"/>
      <c r="D884" s="840"/>
      <c r="E884" s="860"/>
      <c r="H884" s="857"/>
      <c r="I884" s="857" t="str">
        <f>I$59</f>
        <v>S4</v>
      </c>
      <c r="J884" s="858"/>
      <c r="K884" s="840"/>
      <c r="L884" s="860"/>
    </row>
    <row r="885" spans="1:12">
      <c r="A885" s="857"/>
      <c r="B885" s="857" t="str">
        <f>B$55</f>
        <v>MA</v>
      </c>
      <c r="C885" s="858"/>
      <c r="D885" s="840"/>
      <c r="E885" s="860"/>
    </row>
    <row r="886" spans="1:12">
      <c r="A886" s="857"/>
      <c r="B886" s="857" t="str">
        <f>B$56</f>
        <v>S1</v>
      </c>
      <c r="C886" s="858"/>
      <c r="D886" s="840"/>
      <c r="E886" s="860"/>
      <c r="H886" s="857"/>
      <c r="I886" s="857"/>
      <c r="J886" s="859" t="s">
        <v>4034</v>
      </c>
      <c r="K886" s="840"/>
      <c r="L886" s="860"/>
    </row>
    <row r="887" spans="1:12">
      <c r="A887" s="857"/>
      <c r="B887" s="857" t="str">
        <f>B$57</f>
        <v>S2</v>
      </c>
      <c r="C887" s="858"/>
      <c r="D887" s="840"/>
      <c r="E887" s="860"/>
      <c r="H887" s="857"/>
      <c r="I887" s="857" t="s">
        <v>3302</v>
      </c>
      <c r="J887" s="858"/>
      <c r="K887" s="840"/>
      <c r="L887" s="860"/>
    </row>
    <row r="888" spans="1:12">
      <c r="A888" s="857"/>
      <c r="B888" s="857" t="str">
        <f>B$58</f>
        <v>S3</v>
      </c>
      <c r="C888" s="858"/>
      <c r="D888" s="840"/>
      <c r="E888" s="860"/>
      <c r="H888" s="857"/>
      <c r="I888" s="857" t="str">
        <f>I$55</f>
        <v>MA</v>
      </c>
      <c r="J888" s="858"/>
      <c r="K888" s="840"/>
      <c r="L888" s="860"/>
    </row>
    <row r="889" spans="1:12" ht="28">
      <c r="A889" s="857"/>
      <c r="B889" s="857" t="str">
        <f>B$59</f>
        <v>S4</v>
      </c>
      <c r="C889" s="822" t="s">
        <v>4545</v>
      </c>
      <c r="D889" s="861" t="s">
        <v>3761</v>
      </c>
      <c r="E889" s="860"/>
      <c r="H889" s="857"/>
      <c r="I889" s="857" t="str">
        <f>I$56</f>
        <v>S1</v>
      </c>
      <c r="J889" s="858"/>
      <c r="K889" s="840"/>
      <c r="L889" s="860"/>
    </row>
    <row r="890" spans="1:12">
      <c r="H890" s="857"/>
      <c r="I890" s="857" t="str">
        <f>I$57</f>
        <v>S2</v>
      </c>
      <c r="J890" s="858"/>
      <c r="K890" s="840"/>
      <c r="L890" s="860"/>
    </row>
    <row r="891" spans="1:12" ht="28">
      <c r="A891" s="857"/>
      <c r="B891" s="857"/>
      <c r="C891" s="859" t="s">
        <v>4035</v>
      </c>
      <c r="D891" s="840"/>
      <c r="E891" s="860"/>
      <c r="H891" s="857"/>
      <c r="I891" s="857" t="str">
        <f>I$58</f>
        <v>S3</v>
      </c>
      <c r="J891" s="858"/>
      <c r="K891" s="840"/>
      <c r="L891" s="860"/>
    </row>
    <row r="892" spans="1:12">
      <c r="A892" s="857"/>
      <c r="B892" s="857" t="s">
        <v>3302</v>
      </c>
      <c r="C892" s="858"/>
      <c r="D892" s="840"/>
      <c r="E892" s="860"/>
      <c r="H892" s="857"/>
      <c r="I892" s="857" t="str">
        <f>I$59</f>
        <v>S4</v>
      </c>
      <c r="J892" s="858"/>
      <c r="K892" s="840"/>
      <c r="L892" s="860"/>
    </row>
    <row r="893" spans="1:12">
      <c r="A893" s="857"/>
      <c r="B893" s="857" t="str">
        <f>B$55</f>
        <v>MA</v>
      </c>
      <c r="C893" s="858"/>
      <c r="D893" s="840"/>
      <c r="E893" s="860"/>
    </row>
    <row r="894" spans="1:12">
      <c r="A894" s="857"/>
      <c r="B894" s="857" t="str">
        <f>B$56</f>
        <v>S1</v>
      </c>
      <c r="C894" s="858"/>
      <c r="D894" s="840"/>
      <c r="E894" s="860"/>
      <c r="H894" s="857"/>
      <c r="I894" s="857"/>
      <c r="J894" s="859" t="s">
        <v>4036</v>
      </c>
      <c r="K894" s="840"/>
      <c r="L894" s="860"/>
    </row>
    <row r="895" spans="1:12">
      <c r="A895" s="857"/>
      <c r="B895" s="857" t="str">
        <f>B$57</f>
        <v>S2</v>
      </c>
      <c r="C895" s="858"/>
      <c r="D895" s="840"/>
      <c r="E895" s="860"/>
      <c r="H895" s="857"/>
      <c r="I895" s="857" t="s">
        <v>3302</v>
      </c>
      <c r="J895" s="858"/>
      <c r="K895" s="840"/>
      <c r="L895" s="860"/>
    </row>
    <row r="896" spans="1:12">
      <c r="A896" s="857"/>
      <c r="B896" s="857" t="str">
        <f>B$58</f>
        <v>S3</v>
      </c>
      <c r="C896" s="858"/>
      <c r="D896" s="840"/>
      <c r="E896" s="860"/>
      <c r="H896" s="857"/>
      <c r="I896" s="857" t="str">
        <f>I$55</f>
        <v>MA</v>
      </c>
      <c r="J896" s="858"/>
      <c r="K896" s="840"/>
      <c r="L896" s="860"/>
    </row>
    <row r="897" spans="1:12" ht="28">
      <c r="A897" s="857"/>
      <c r="B897" s="857" t="str">
        <f>B$59</f>
        <v>S4</v>
      </c>
      <c r="C897" s="858" t="s">
        <v>4544</v>
      </c>
      <c r="D897" s="861" t="s">
        <v>3761</v>
      </c>
      <c r="E897" s="860"/>
      <c r="H897" s="857"/>
      <c r="I897" s="857" t="str">
        <f>I$56</f>
        <v>S1</v>
      </c>
      <c r="J897" s="858"/>
      <c r="K897" s="840"/>
      <c r="L897" s="860"/>
    </row>
    <row r="898" spans="1:12">
      <c r="H898" s="857"/>
      <c r="I898" s="857" t="str">
        <f>I$57</f>
        <v>S2</v>
      </c>
      <c r="J898" s="858"/>
      <c r="K898" s="840"/>
      <c r="L898" s="860"/>
    </row>
    <row r="899" spans="1:12">
      <c r="A899" s="857"/>
      <c r="B899" s="857"/>
      <c r="C899" s="859" t="s">
        <v>4037</v>
      </c>
      <c r="D899" s="840"/>
      <c r="E899" s="860"/>
      <c r="H899" s="857"/>
      <c r="I899" s="857" t="str">
        <f>I$58</f>
        <v>S3</v>
      </c>
      <c r="J899" s="858"/>
      <c r="K899" s="840"/>
      <c r="L899" s="860"/>
    </row>
    <row r="900" spans="1:12">
      <c r="A900" s="857"/>
      <c r="B900" s="857" t="s">
        <v>3302</v>
      </c>
      <c r="C900" s="858"/>
      <c r="D900" s="840"/>
      <c r="E900" s="860"/>
      <c r="H900" s="857"/>
      <c r="I900" s="857" t="str">
        <f>I$59</f>
        <v>S4</v>
      </c>
      <c r="J900" s="858"/>
      <c r="K900" s="840"/>
      <c r="L900" s="860"/>
    </row>
    <row r="901" spans="1:12">
      <c r="A901" s="857"/>
      <c r="B901" s="857" t="str">
        <f>B$55</f>
        <v>MA</v>
      </c>
      <c r="C901" s="858"/>
      <c r="D901" s="840"/>
      <c r="E901" s="860"/>
    </row>
    <row r="902" spans="1:12" ht="13.5" customHeight="1">
      <c r="A902" s="857"/>
      <c r="B902" s="857" t="str">
        <f>B$56</f>
        <v>S1</v>
      </c>
      <c r="C902" s="858"/>
      <c r="D902" s="840"/>
      <c r="E902" s="860"/>
      <c r="H902" s="849">
        <v>6.4</v>
      </c>
      <c r="I902" s="849"/>
      <c r="J902" s="848" t="s">
        <v>4038</v>
      </c>
      <c r="K902" s="862"/>
      <c r="L902" s="863"/>
    </row>
    <row r="903" spans="1:12" ht="18" customHeight="1">
      <c r="A903" s="857"/>
      <c r="B903" s="857" t="str">
        <f>B$57</f>
        <v>S2</v>
      </c>
      <c r="C903" s="858"/>
      <c r="D903" s="840"/>
      <c r="E903" s="860"/>
      <c r="H903" s="857"/>
      <c r="I903" s="857"/>
      <c r="J903" s="859" t="s">
        <v>4039</v>
      </c>
      <c r="K903" s="840"/>
      <c r="L903" s="860"/>
    </row>
    <row r="904" spans="1:12">
      <c r="A904" s="857"/>
      <c r="B904" s="857" t="str">
        <f>B$58</f>
        <v>S3</v>
      </c>
      <c r="C904" s="858"/>
      <c r="D904" s="840"/>
      <c r="E904" s="860"/>
      <c r="H904" s="857"/>
      <c r="I904" s="857" t="s">
        <v>3302</v>
      </c>
      <c r="J904" s="858"/>
      <c r="K904" s="840"/>
      <c r="L904" s="860"/>
    </row>
    <row r="905" spans="1:12" ht="28">
      <c r="A905" s="857"/>
      <c r="B905" s="857" t="str">
        <f>B$59</f>
        <v>S4</v>
      </c>
      <c r="C905" s="858" t="s">
        <v>4672</v>
      </c>
      <c r="D905" s="861" t="s">
        <v>3761</v>
      </c>
      <c r="E905" s="860"/>
      <c r="H905" s="857"/>
      <c r="I905" s="857" t="str">
        <f>I$55</f>
        <v>MA</v>
      </c>
      <c r="J905" s="858"/>
      <c r="K905" s="840"/>
      <c r="L905" s="860"/>
    </row>
    <row r="906" spans="1:12">
      <c r="H906" s="857"/>
      <c r="I906" s="857" t="str">
        <f>I$56</f>
        <v>S1</v>
      </c>
      <c r="J906" s="858"/>
      <c r="K906" s="840"/>
      <c r="L906" s="860"/>
    </row>
    <row r="907" spans="1:12" ht="42">
      <c r="A907" s="857"/>
      <c r="B907" s="857"/>
      <c r="C907" s="859" t="s">
        <v>4040</v>
      </c>
      <c r="D907" s="840"/>
      <c r="E907" s="860"/>
      <c r="H907" s="857"/>
      <c r="I907" s="857" t="str">
        <f>I$57</f>
        <v>S2</v>
      </c>
      <c r="J907" s="858"/>
      <c r="K907" s="840"/>
      <c r="L907" s="860"/>
    </row>
    <row r="908" spans="1:12">
      <c r="A908" s="857"/>
      <c r="B908" s="857" t="s">
        <v>3302</v>
      </c>
      <c r="C908" s="858"/>
      <c r="D908" s="840"/>
      <c r="E908" s="860"/>
      <c r="H908" s="857"/>
      <c r="I908" s="857" t="str">
        <f>I$58</f>
        <v>S3</v>
      </c>
      <c r="J908" s="858"/>
      <c r="K908" s="840"/>
      <c r="L908" s="860"/>
    </row>
    <row r="909" spans="1:12">
      <c r="A909" s="857"/>
      <c r="B909" s="857" t="str">
        <f>B$55</f>
        <v>MA</v>
      </c>
      <c r="C909" s="858"/>
      <c r="D909" s="840"/>
      <c r="E909" s="860"/>
      <c r="H909" s="857"/>
      <c r="I909" s="857" t="str">
        <f>I$59</f>
        <v>S4</v>
      </c>
      <c r="J909" s="858"/>
      <c r="K909" s="840"/>
      <c r="L909" s="860"/>
    </row>
    <row r="910" spans="1:12">
      <c r="A910" s="857"/>
      <c r="B910" s="857" t="str">
        <f>B$56</f>
        <v>S1</v>
      </c>
      <c r="C910" s="858"/>
      <c r="D910" s="840"/>
      <c r="E910" s="860"/>
    </row>
    <row r="911" spans="1:12" ht="16" customHeight="1">
      <c r="A911" s="857"/>
      <c r="B911" s="857" t="str">
        <f>B$57</f>
        <v>S2</v>
      </c>
      <c r="C911" s="858"/>
      <c r="D911" s="840"/>
      <c r="E911" s="860"/>
      <c r="H911" s="857"/>
      <c r="I911" s="857"/>
      <c r="J911" s="859" t="s">
        <v>4041</v>
      </c>
      <c r="K911" s="840"/>
      <c r="L911" s="860"/>
    </row>
    <row r="912" spans="1:12">
      <c r="A912" s="857"/>
      <c r="B912" s="857" t="str">
        <f>B$58</f>
        <v>S3</v>
      </c>
      <c r="C912" s="858"/>
      <c r="D912" s="840"/>
      <c r="E912" s="860"/>
      <c r="H912" s="857"/>
      <c r="I912" s="857" t="s">
        <v>3302</v>
      </c>
      <c r="J912" s="858"/>
      <c r="K912" s="840"/>
      <c r="L912" s="860"/>
    </row>
    <row r="913" spans="1:12" ht="17">
      <c r="A913" s="857"/>
      <c r="B913" s="857" t="str">
        <f>B$59</f>
        <v>S4</v>
      </c>
      <c r="C913" s="858" t="s">
        <v>4651</v>
      </c>
      <c r="D913" s="861" t="s">
        <v>3761</v>
      </c>
      <c r="E913" s="860"/>
      <c r="H913" s="857"/>
      <c r="I913" s="857" t="str">
        <f>I$55</f>
        <v>MA</v>
      </c>
      <c r="J913" s="858"/>
      <c r="K913" s="840"/>
      <c r="L913" s="860"/>
    </row>
    <row r="914" spans="1:12">
      <c r="H914" s="857"/>
      <c r="I914" s="857" t="str">
        <f>I$56</f>
        <v>S1</v>
      </c>
      <c r="J914" s="858"/>
      <c r="K914" s="840"/>
      <c r="L914" s="860"/>
    </row>
    <row r="915" spans="1:12" ht="112">
      <c r="A915" s="849">
        <v>6.4</v>
      </c>
      <c r="B915" s="849"/>
      <c r="C915" s="848" t="s">
        <v>4038</v>
      </c>
      <c r="D915" s="862"/>
      <c r="E915" s="863"/>
      <c r="H915" s="857"/>
      <c r="I915" s="857" t="str">
        <f>I$57</f>
        <v>S2</v>
      </c>
      <c r="J915" s="858"/>
      <c r="K915" s="840"/>
      <c r="L915" s="860"/>
    </row>
    <row r="916" spans="1:12" ht="154">
      <c r="A916" s="857"/>
      <c r="B916" s="857"/>
      <c r="C916" s="859" t="s">
        <v>4042</v>
      </c>
      <c r="D916" s="840"/>
      <c r="E916" s="860"/>
      <c r="H916" s="857"/>
      <c r="I916" s="857" t="str">
        <f>I$58</f>
        <v>S3</v>
      </c>
      <c r="J916" s="858"/>
      <c r="K916" s="840"/>
      <c r="L916" s="860"/>
    </row>
    <row r="917" spans="1:12">
      <c r="A917" s="857"/>
      <c r="B917" s="857" t="s">
        <v>3302</v>
      </c>
      <c r="C917" s="858"/>
      <c r="D917" s="840"/>
      <c r="E917" s="860"/>
      <c r="H917" s="857"/>
      <c r="I917" s="857" t="str">
        <f>I$59</f>
        <v>S4</v>
      </c>
      <c r="J917" s="858"/>
      <c r="K917" s="840"/>
      <c r="L917" s="860"/>
    </row>
    <row r="918" spans="1:12">
      <c r="A918" s="857"/>
      <c r="B918" s="857" t="str">
        <f>B$55</f>
        <v>MA</v>
      </c>
      <c r="C918" s="858"/>
      <c r="D918" s="840"/>
      <c r="E918" s="860"/>
    </row>
    <row r="919" spans="1:12" ht="18" customHeight="1">
      <c r="A919" s="857"/>
      <c r="B919" s="857" t="str">
        <f>B$56</f>
        <v>S1</v>
      </c>
      <c r="C919" s="858"/>
      <c r="D919" s="840"/>
      <c r="E919" s="860"/>
      <c r="H919" s="849">
        <v>6.5</v>
      </c>
      <c r="I919" s="849"/>
      <c r="J919" s="848" t="s">
        <v>4043</v>
      </c>
      <c r="K919" s="862"/>
      <c r="L919" s="863"/>
    </row>
    <row r="920" spans="1:12">
      <c r="A920" s="857"/>
      <c r="B920" s="857" t="str">
        <f>B$57</f>
        <v>S2</v>
      </c>
      <c r="C920" s="858"/>
      <c r="D920" s="840"/>
      <c r="E920" s="860"/>
      <c r="H920" s="857"/>
      <c r="I920" s="857"/>
      <c r="J920" s="859" t="s">
        <v>4044</v>
      </c>
      <c r="K920" s="840"/>
      <c r="L920" s="860"/>
    </row>
    <row r="921" spans="1:12" ht="42">
      <c r="A921" s="857"/>
      <c r="B921" s="857" t="str">
        <f>B$58</f>
        <v>S3</v>
      </c>
      <c r="C921" s="858" t="s">
        <v>4045</v>
      </c>
      <c r="D921" s="861" t="s">
        <v>3761</v>
      </c>
      <c r="E921" s="860"/>
      <c r="H921" s="857"/>
      <c r="I921" s="857" t="s">
        <v>3302</v>
      </c>
      <c r="J921" s="858"/>
      <c r="K921" s="840"/>
      <c r="L921" s="860"/>
    </row>
    <row r="922" spans="1:12" ht="17">
      <c r="A922" s="857"/>
      <c r="B922" s="857" t="str">
        <f>B$59</f>
        <v>S4</v>
      </c>
      <c r="C922" s="858" t="s">
        <v>4549</v>
      </c>
      <c r="D922" s="861" t="s">
        <v>3761</v>
      </c>
      <c r="E922" s="860"/>
      <c r="H922" s="857"/>
      <c r="I922" s="857" t="str">
        <f>I$55</f>
        <v>MA</v>
      </c>
      <c r="J922" s="858"/>
      <c r="K922" s="840"/>
      <c r="L922" s="860"/>
    </row>
    <row r="923" spans="1:12">
      <c r="H923" s="857"/>
      <c r="I923" s="857" t="str">
        <f>I$56</f>
        <v>S1</v>
      </c>
      <c r="J923" s="858"/>
      <c r="K923" s="840"/>
      <c r="L923" s="860"/>
    </row>
    <row r="924" spans="1:12" ht="168">
      <c r="A924" s="857"/>
      <c r="B924" s="857"/>
      <c r="C924" s="859" t="s">
        <v>4046</v>
      </c>
      <c r="D924" s="840"/>
      <c r="E924" s="860"/>
      <c r="H924" s="857"/>
      <c r="I924" s="857" t="str">
        <f>I$57</f>
        <v>S2</v>
      </c>
      <c r="J924" s="858"/>
      <c r="K924" s="840"/>
      <c r="L924" s="860"/>
    </row>
    <row r="925" spans="1:12">
      <c r="A925" s="857"/>
      <c r="B925" s="857" t="s">
        <v>3302</v>
      </c>
      <c r="C925" s="858"/>
      <c r="D925" s="840"/>
      <c r="E925" s="860"/>
      <c r="H925" s="857"/>
      <c r="I925" s="857" t="str">
        <f>I$58</f>
        <v>S3</v>
      </c>
      <c r="J925" s="858"/>
      <c r="K925" s="840"/>
      <c r="L925" s="860"/>
    </row>
    <row r="926" spans="1:12">
      <c r="A926" s="857"/>
      <c r="B926" s="857" t="str">
        <f>B$55</f>
        <v>MA</v>
      </c>
      <c r="C926" s="858"/>
      <c r="D926" s="840"/>
      <c r="E926" s="860"/>
      <c r="H926" s="857"/>
      <c r="I926" s="857" t="str">
        <f>I$59</f>
        <v>S4</v>
      </c>
      <c r="J926" s="858"/>
      <c r="K926" s="840"/>
      <c r="L926" s="860"/>
    </row>
    <row r="927" spans="1:12">
      <c r="A927" s="857"/>
      <c r="B927" s="857" t="str">
        <f>B$56</f>
        <v>S1</v>
      </c>
      <c r="C927" s="858"/>
      <c r="D927" s="840"/>
      <c r="E927" s="860"/>
    </row>
    <row r="928" spans="1:12">
      <c r="A928" s="857"/>
      <c r="B928" s="857" t="str">
        <f>B$57</f>
        <v>S2</v>
      </c>
      <c r="C928" s="858"/>
      <c r="D928" s="840"/>
      <c r="E928" s="860"/>
      <c r="H928" s="857"/>
      <c r="I928" s="857"/>
      <c r="J928" s="859" t="s">
        <v>4047</v>
      </c>
      <c r="K928" s="840"/>
      <c r="L928" s="860"/>
    </row>
    <row r="929" spans="1:12" ht="70">
      <c r="A929" s="857"/>
      <c r="B929" s="857" t="str">
        <f>B$58</f>
        <v>S3</v>
      </c>
      <c r="C929" s="865" t="s">
        <v>4048</v>
      </c>
      <c r="D929" s="861" t="s">
        <v>3761</v>
      </c>
      <c r="E929" s="860"/>
      <c r="H929" s="857"/>
      <c r="I929" s="857" t="s">
        <v>3302</v>
      </c>
      <c r="J929" s="858"/>
      <c r="K929" s="840"/>
      <c r="L929" s="860"/>
    </row>
    <row r="930" spans="1:12" ht="42">
      <c r="A930" s="857"/>
      <c r="B930" s="857" t="str">
        <f>B$59</f>
        <v>S4</v>
      </c>
      <c r="C930" s="858" t="s">
        <v>4550</v>
      </c>
      <c r="D930" s="861" t="s">
        <v>3761</v>
      </c>
      <c r="E930" s="860"/>
      <c r="H930" s="857"/>
      <c r="I930" s="857" t="str">
        <f>I$55</f>
        <v>MA</v>
      </c>
      <c r="J930" s="858"/>
      <c r="K930" s="840"/>
      <c r="L930" s="860"/>
    </row>
    <row r="931" spans="1:12">
      <c r="H931" s="857"/>
      <c r="I931" s="857" t="str">
        <f>I$56</f>
        <v>S1</v>
      </c>
      <c r="J931" s="858"/>
      <c r="K931" s="840"/>
      <c r="L931" s="860"/>
    </row>
    <row r="932" spans="1:12" ht="42">
      <c r="A932" s="857"/>
      <c r="B932" s="857"/>
      <c r="C932" s="859" t="s">
        <v>4049</v>
      </c>
      <c r="D932" s="840"/>
      <c r="E932" s="860"/>
      <c r="H932" s="857"/>
      <c r="I932" s="857" t="str">
        <f>I$57</f>
        <v>S2</v>
      </c>
      <c r="J932" s="858"/>
      <c r="K932" s="840"/>
      <c r="L932" s="860"/>
    </row>
    <row r="933" spans="1:12">
      <c r="A933" s="857"/>
      <c r="B933" s="857" t="s">
        <v>3302</v>
      </c>
      <c r="C933" s="858"/>
      <c r="D933" s="840"/>
      <c r="E933" s="860"/>
      <c r="H933" s="857"/>
      <c r="I933" s="857" t="str">
        <f>I$58</f>
        <v>S3</v>
      </c>
      <c r="J933" s="858"/>
      <c r="K933" s="840"/>
      <c r="L933" s="860"/>
    </row>
    <row r="934" spans="1:12">
      <c r="A934" s="857"/>
      <c r="B934" s="857" t="str">
        <f>B$55</f>
        <v>MA</v>
      </c>
      <c r="C934" s="858"/>
      <c r="D934" s="840"/>
      <c r="E934" s="860"/>
      <c r="H934" s="857"/>
      <c r="I934" s="857" t="str">
        <f>I$59</f>
        <v>S4</v>
      </c>
      <c r="J934" s="858"/>
      <c r="K934" s="840"/>
      <c r="L934" s="860"/>
    </row>
    <row r="935" spans="1:12">
      <c r="A935" s="857"/>
      <c r="B935" s="857" t="str">
        <f>B$56</f>
        <v>S1</v>
      </c>
      <c r="C935" s="858"/>
      <c r="D935" s="840"/>
      <c r="E935" s="860"/>
    </row>
    <row r="936" spans="1:12">
      <c r="A936" s="857"/>
      <c r="B936" s="857" t="str">
        <f>B$57</f>
        <v>S2</v>
      </c>
      <c r="C936" s="858"/>
      <c r="D936" s="840"/>
      <c r="E936" s="860"/>
      <c r="H936" s="857"/>
      <c r="I936" s="857"/>
      <c r="J936" s="859" t="s">
        <v>4050</v>
      </c>
      <c r="K936" s="840"/>
      <c r="L936" s="860"/>
    </row>
    <row r="937" spans="1:12" ht="252" customHeight="1">
      <c r="A937" s="857"/>
      <c r="B937" s="857" t="str">
        <f>B$58</f>
        <v>S3</v>
      </c>
      <c r="C937" s="865" t="s">
        <v>4051</v>
      </c>
      <c r="D937" s="861" t="s">
        <v>3761</v>
      </c>
      <c r="E937" s="860"/>
      <c r="H937" s="857"/>
      <c r="I937" s="857" t="s">
        <v>3302</v>
      </c>
      <c r="J937" s="858"/>
      <c r="K937" s="840"/>
      <c r="L937" s="860"/>
    </row>
    <row r="938" spans="1:12" ht="42">
      <c r="A938" s="857"/>
      <c r="B938" s="857" t="str">
        <f>B$59</f>
        <v>S4</v>
      </c>
      <c r="C938" s="858" t="s">
        <v>4551</v>
      </c>
      <c r="D938" s="861" t="s">
        <v>3761</v>
      </c>
      <c r="E938" s="860"/>
      <c r="H938" s="857"/>
      <c r="I938" s="857" t="str">
        <f>I$55</f>
        <v>MA</v>
      </c>
      <c r="J938" s="858"/>
      <c r="K938" s="840"/>
      <c r="L938" s="860"/>
    </row>
    <row r="939" spans="1:12">
      <c r="H939" s="857"/>
      <c r="I939" s="857" t="str">
        <f>I$56</f>
        <v>S1</v>
      </c>
      <c r="J939" s="858"/>
      <c r="K939" s="840"/>
      <c r="L939" s="860"/>
    </row>
    <row r="940" spans="1:12" ht="70">
      <c r="A940" s="857"/>
      <c r="B940" s="857"/>
      <c r="C940" s="859" t="s">
        <v>4052</v>
      </c>
      <c r="D940" s="840"/>
      <c r="E940" s="860"/>
      <c r="H940" s="857"/>
      <c r="I940" s="857" t="str">
        <f>I$57</f>
        <v>S2</v>
      </c>
      <c r="J940" s="858"/>
      <c r="K940" s="840"/>
      <c r="L940" s="860"/>
    </row>
    <row r="941" spans="1:12">
      <c r="A941" s="857"/>
      <c r="B941" s="857" t="s">
        <v>3302</v>
      </c>
      <c r="C941" s="858"/>
      <c r="D941" s="840"/>
      <c r="E941" s="860"/>
      <c r="H941" s="857"/>
      <c r="I941" s="857" t="str">
        <f>I$58</f>
        <v>S3</v>
      </c>
      <c r="J941" s="858"/>
      <c r="K941" s="840"/>
      <c r="L941" s="860"/>
    </row>
    <row r="942" spans="1:12">
      <c r="A942" s="857"/>
      <c r="B942" s="857" t="str">
        <f>B$55</f>
        <v>MA</v>
      </c>
      <c r="C942" s="858"/>
      <c r="D942" s="840"/>
      <c r="E942" s="860"/>
      <c r="H942" s="857"/>
      <c r="I942" s="857" t="str">
        <f>I$59</f>
        <v>S4</v>
      </c>
      <c r="J942" s="858"/>
      <c r="K942" s="840"/>
      <c r="L942" s="860"/>
    </row>
    <row r="943" spans="1:12">
      <c r="A943" s="857"/>
      <c r="B943" s="857" t="str">
        <f>B$56</f>
        <v>S1</v>
      </c>
      <c r="C943" s="858"/>
      <c r="D943" s="840"/>
      <c r="E943" s="860"/>
    </row>
    <row r="944" spans="1:12" ht="18" customHeight="1">
      <c r="A944" s="857"/>
      <c r="B944" s="857" t="str">
        <f>B$57</f>
        <v>S2</v>
      </c>
      <c r="E944" s="860"/>
      <c r="H944" s="849">
        <v>6.6</v>
      </c>
      <c r="I944" s="849"/>
      <c r="J944" s="848" t="s">
        <v>4054</v>
      </c>
      <c r="K944" s="862"/>
      <c r="L944" s="864"/>
    </row>
    <row r="945" spans="1:12" ht="15.75" customHeight="1">
      <c r="A945" s="857"/>
      <c r="B945" s="857" t="str">
        <f>B$58</f>
        <v>S3</v>
      </c>
      <c r="C945" s="865" t="s">
        <v>4053</v>
      </c>
      <c r="D945" s="861" t="s">
        <v>3761</v>
      </c>
      <c r="E945" s="860"/>
      <c r="H945" s="857"/>
      <c r="I945" s="857"/>
      <c r="J945" s="859" t="s">
        <v>4055</v>
      </c>
      <c r="K945" s="840"/>
      <c r="L945" s="860"/>
    </row>
    <row r="946" spans="1:12" ht="17">
      <c r="A946" s="857"/>
      <c r="B946" s="857" t="str">
        <f>B$59</f>
        <v>S4</v>
      </c>
      <c r="C946" s="858" t="s">
        <v>4552</v>
      </c>
      <c r="D946" s="861" t="s">
        <v>3761</v>
      </c>
      <c r="E946" s="860"/>
      <c r="H946" s="857"/>
      <c r="I946" s="857" t="s">
        <v>3302</v>
      </c>
      <c r="J946" s="858"/>
      <c r="K946" s="840"/>
      <c r="L946" s="860"/>
    </row>
    <row r="947" spans="1:12">
      <c r="H947" s="857"/>
      <c r="I947" s="857" t="str">
        <f>I$55</f>
        <v>MA</v>
      </c>
      <c r="J947" s="858"/>
      <c r="K947" s="840"/>
      <c r="L947" s="860"/>
    </row>
    <row r="948" spans="1:12" ht="409.6">
      <c r="A948" s="857"/>
      <c r="B948" s="857"/>
      <c r="C948" s="859" t="s">
        <v>4056</v>
      </c>
      <c r="D948" s="840"/>
      <c r="E948" s="860"/>
      <c r="H948" s="857"/>
      <c r="I948" s="857" t="str">
        <f>I$56</f>
        <v>S1</v>
      </c>
      <c r="J948" s="858"/>
      <c r="K948" s="840"/>
      <c r="L948" s="860"/>
    </row>
    <row r="949" spans="1:12" ht="126">
      <c r="A949" s="857"/>
      <c r="B949" s="857"/>
      <c r="C949" s="869" t="s">
        <v>4057</v>
      </c>
      <c r="D949" s="840"/>
      <c r="E949" s="860"/>
      <c r="H949" s="857"/>
      <c r="I949" s="857" t="str">
        <f>I$57</f>
        <v>S2</v>
      </c>
      <c r="J949" s="858"/>
      <c r="K949" s="840"/>
      <c r="L949" s="860"/>
    </row>
    <row r="950" spans="1:12" ht="252">
      <c r="A950" s="857"/>
      <c r="B950" s="857"/>
      <c r="C950" s="869" t="s">
        <v>4058</v>
      </c>
      <c r="D950" s="840"/>
      <c r="E950" s="860"/>
      <c r="H950" s="857"/>
      <c r="I950" s="857" t="str">
        <f>I$58</f>
        <v>S3</v>
      </c>
      <c r="J950" s="858"/>
      <c r="K950" s="840"/>
      <c r="L950" s="860"/>
    </row>
    <row r="951" spans="1:12">
      <c r="A951" s="857"/>
      <c r="B951" s="857" t="s">
        <v>3302</v>
      </c>
      <c r="C951" s="858"/>
      <c r="D951" s="840"/>
      <c r="E951" s="860"/>
      <c r="H951" s="857"/>
      <c r="I951" s="857" t="str">
        <f>I$59</f>
        <v>S4</v>
      </c>
      <c r="J951" s="858"/>
      <c r="K951" s="840"/>
      <c r="L951" s="860"/>
    </row>
    <row r="952" spans="1:12">
      <c r="A952" s="857"/>
      <c r="B952" s="857" t="str">
        <f>B$55</f>
        <v>MA</v>
      </c>
      <c r="C952" s="858"/>
      <c r="D952" s="840"/>
      <c r="E952" s="860"/>
    </row>
    <row r="953" spans="1:12" ht="37.5" customHeight="1">
      <c r="A953" s="857"/>
      <c r="B953" s="857" t="str">
        <f>B$56</f>
        <v>S1</v>
      </c>
      <c r="C953" s="858"/>
      <c r="D953" s="840"/>
      <c r="E953" s="860"/>
      <c r="H953" s="857"/>
      <c r="I953" s="857"/>
      <c r="J953" s="859" t="s">
        <v>3290</v>
      </c>
      <c r="K953" s="840"/>
      <c r="L953" s="860"/>
    </row>
    <row r="954" spans="1:12">
      <c r="A954" s="857"/>
      <c r="B954" s="857" t="str">
        <f>B$57</f>
        <v>S2</v>
      </c>
      <c r="C954" s="858"/>
      <c r="D954" s="840"/>
      <c r="E954" s="860"/>
      <c r="H954" s="857"/>
      <c r="I954" s="857" t="s">
        <v>3302</v>
      </c>
      <c r="J954" s="858"/>
      <c r="K954" s="840"/>
      <c r="L954" s="860"/>
    </row>
    <row r="955" spans="1:12" ht="17">
      <c r="A955" s="857"/>
      <c r="B955" s="857" t="str">
        <f>B$58</f>
        <v>S3</v>
      </c>
      <c r="C955" s="865" t="s">
        <v>4059</v>
      </c>
      <c r="D955" s="861" t="s">
        <v>3761</v>
      </c>
      <c r="E955" s="860"/>
      <c r="H955" s="857"/>
      <c r="I955" s="857" t="str">
        <f>I$55</f>
        <v>MA</v>
      </c>
      <c r="J955" s="858"/>
      <c r="K955" s="840"/>
      <c r="L955" s="860"/>
    </row>
    <row r="956" spans="1:12" ht="17">
      <c r="A956" s="857"/>
      <c r="B956" s="857" t="str">
        <f>B$59</f>
        <v>S4</v>
      </c>
      <c r="C956" s="865" t="s">
        <v>4059</v>
      </c>
      <c r="D956" s="861" t="s">
        <v>3761</v>
      </c>
      <c r="E956" s="860"/>
      <c r="H956" s="857"/>
      <c r="I956" s="857" t="str">
        <f>I$56</f>
        <v>S1</v>
      </c>
      <c r="J956" s="858"/>
      <c r="K956" s="840"/>
      <c r="L956" s="860"/>
    </row>
    <row r="957" spans="1:12">
      <c r="H957" s="857"/>
      <c r="I957" s="857" t="str">
        <f>I$57</f>
        <v>S2</v>
      </c>
      <c r="J957" s="858"/>
      <c r="K957" s="840"/>
      <c r="L957" s="860"/>
    </row>
    <row r="958" spans="1:12" ht="42">
      <c r="A958" s="857"/>
      <c r="B958" s="857"/>
      <c r="C958" s="859" t="s">
        <v>4060</v>
      </c>
      <c r="D958" s="840"/>
      <c r="E958" s="860"/>
      <c r="H958" s="857"/>
      <c r="I958" s="857" t="str">
        <f>I$58</f>
        <v>S3</v>
      </c>
      <c r="J958" s="858"/>
      <c r="K958" s="840"/>
      <c r="L958" s="860"/>
    </row>
    <row r="959" spans="1:12">
      <c r="A959" s="857"/>
      <c r="B959" s="857" t="s">
        <v>3302</v>
      </c>
      <c r="C959" s="858"/>
      <c r="D959" s="840"/>
      <c r="E959" s="860"/>
      <c r="H959" s="857"/>
      <c r="I959" s="857" t="str">
        <f>I$59</f>
        <v>S4</v>
      </c>
      <c r="J959" s="858"/>
      <c r="K959" s="840"/>
      <c r="L959" s="860"/>
    </row>
    <row r="960" spans="1:12">
      <c r="A960" s="857"/>
      <c r="B960" s="857" t="str">
        <f>B$55</f>
        <v>MA</v>
      </c>
      <c r="C960" s="858"/>
      <c r="D960" s="840"/>
      <c r="E960" s="860"/>
    </row>
    <row r="961" spans="1:12" ht="14.5" customHeight="1">
      <c r="A961" s="857"/>
      <c r="B961" s="857" t="str">
        <f>B$56</f>
        <v>S1</v>
      </c>
      <c r="C961" s="858"/>
      <c r="D961" s="840"/>
      <c r="E961" s="860"/>
      <c r="H961" s="849">
        <v>6.7</v>
      </c>
      <c r="I961" s="849"/>
      <c r="J961" s="848" t="s">
        <v>4061</v>
      </c>
      <c r="K961" s="862"/>
      <c r="L961" s="863"/>
    </row>
    <row r="962" spans="1:12">
      <c r="A962" s="857"/>
      <c r="B962" s="857" t="str">
        <f>B$57</f>
        <v>S2</v>
      </c>
      <c r="C962" s="858"/>
      <c r="D962" s="840"/>
      <c r="E962" s="860"/>
      <c r="H962" s="857"/>
      <c r="I962" s="857"/>
      <c r="J962" s="859" t="s">
        <v>4062</v>
      </c>
      <c r="K962" s="840"/>
      <c r="L962" s="860"/>
    </row>
    <row r="963" spans="1:12" ht="70">
      <c r="A963" s="857"/>
      <c r="B963" s="857" t="str">
        <f>B$58</f>
        <v>S3</v>
      </c>
      <c r="C963" s="858" t="s">
        <v>4063</v>
      </c>
      <c r="D963" s="861" t="s">
        <v>3761</v>
      </c>
      <c r="E963" s="860"/>
      <c r="H963" s="857"/>
      <c r="I963" s="857" t="s">
        <v>3302</v>
      </c>
      <c r="J963" s="858"/>
      <c r="K963" s="840"/>
      <c r="L963" s="860"/>
    </row>
    <row r="964" spans="1:12" ht="42">
      <c r="A964" s="857"/>
      <c r="B964" s="857" t="str">
        <f>B$59</f>
        <v>S4</v>
      </c>
      <c r="C964" s="858" t="s">
        <v>4553</v>
      </c>
      <c r="D964" s="861" t="s">
        <v>3761</v>
      </c>
      <c r="E964" s="860"/>
      <c r="H964" s="857"/>
      <c r="I964" s="857" t="str">
        <f>I$55</f>
        <v>MA</v>
      </c>
      <c r="J964" s="858"/>
      <c r="K964" s="840"/>
      <c r="L964" s="860"/>
    </row>
    <row r="965" spans="1:12">
      <c r="H965" s="857"/>
      <c r="I965" s="857" t="str">
        <f>I$56</f>
        <v>S1</v>
      </c>
      <c r="J965" s="858"/>
      <c r="K965" s="840"/>
      <c r="L965" s="860"/>
    </row>
    <row r="966" spans="1:12" ht="56">
      <c r="A966" s="857"/>
      <c r="B966" s="857"/>
      <c r="C966" s="859" t="s">
        <v>4064</v>
      </c>
      <c r="D966" s="840"/>
      <c r="E966" s="860"/>
      <c r="H966" s="857"/>
      <c r="I966" s="857" t="str">
        <f>I$57</f>
        <v>S2</v>
      </c>
      <c r="J966" s="858"/>
      <c r="K966" s="840"/>
      <c r="L966" s="860"/>
    </row>
    <row r="967" spans="1:12">
      <c r="A967" s="857"/>
      <c r="B967" s="857" t="s">
        <v>3302</v>
      </c>
      <c r="C967" s="858"/>
      <c r="D967" s="840"/>
      <c r="E967" s="860"/>
      <c r="H967" s="857"/>
      <c r="I967" s="857" t="str">
        <f>I$58</f>
        <v>S3</v>
      </c>
      <c r="J967" s="858"/>
      <c r="K967" s="840"/>
      <c r="L967" s="860"/>
    </row>
    <row r="968" spans="1:12">
      <c r="A968" s="857"/>
      <c r="B968" s="857" t="str">
        <f>B$55</f>
        <v>MA</v>
      </c>
      <c r="C968" s="858"/>
      <c r="D968" s="840"/>
      <c r="E968" s="860"/>
      <c r="H968" s="857"/>
      <c r="I968" s="857" t="str">
        <f>I$59</f>
        <v>S4</v>
      </c>
      <c r="J968" s="858"/>
      <c r="K968" s="840"/>
      <c r="L968" s="860"/>
    </row>
    <row r="969" spans="1:12">
      <c r="A969" s="857"/>
      <c r="B969" s="857" t="str">
        <f>B$56</f>
        <v>S1</v>
      </c>
      <c r="C969" s="858"/>
      <c r="D969" s="840"/>
      <c r="E969" s="860"/>
    </row>
    <row r="970" spans="1:12">
      <c r="A970" s="857"/>
      <c r="B970" s="857" t="str">
        <f>B$57</f>
        <v>S2</v>
      </c>
      <c r="C970" s="858"/>
      <c r="D970" s="840"/>
      <c r="E970" s="860"/>
      <c r="H970" s="857"/>
      <c r="I970" s="857"/>
      <c r="J970" s="859" t="s">
        <v>3340</v>
      </c>
      <c r="K970" s="840"/>
      <c r="L970" s="860"/>
    </row>
    <row r="971" spans="1:12" ht="56">
      <c r="A971" s="857"/>
      <c r="B971" s="857" t="str">
        <f>B$58</f>
        <v>S3</v>
      </c>
      <c r="C971" s="858" t="s">
        <v>4065</v>
      </c>
      <c r="D971" s="861" t="s">
        <v>3761</v>
      </c>
      <c r="E971" s="860"/>
      <c r="H971" s="857"/>
      <c r="I971" s="857" t="s">
        <v>3302</v>
      </c>
      <c r="J971" s="858"/>
      <c r="K971" s="840"/>
      <c r="L971" s="860"/>
    </row>
    <row r="972" spans="1:12" ht="42">
      <c r="A972" s="857"/>
      <c r="B972" s="857" t="str">
        <f>B$59</f>
        <v>S4</v>
      </c>
      <c r="C972" s="858" t="s">
        <v>4554</v>
      </c>
      <c r="D972" s="861" t="s">
        <v>3761</v>
      </c>
      <c r="E972" s="860"/>
      <c r="H972" s="857"/>
      <c r="I972" s="857" t="str">
        <f>I$55</f>
        <v>MA</v>
      </c>
      <c r="J972" s="858"/>
      <c r="K972" s="840"/>
      <c r="L972" s="860"/>
    </row>
    <row r="973" spans="1:12">
      <c r="H973" s="857"/>
      <c r="I973" s="857" t="str">
        <f>I$56</f>
        <v>S1</v>
      </c>
      <c r="J973" s="858"/>
      <c r="K973" s="840"/>
      <c r="L973" s="860"/>
    </row>
    <row r="974" spans="1:12" ht="84">
      <c r="A974" s="857"/>
      <c r="B974" s="857"/>
      <c r="C974" s="859" t="s">
        <v>4066</v>
      </c>
      <c r="D974" s="840"/>
      <c r="E974" s="860"/>
      <c r="H974" s="857"/>
      <c r="I974" s="857" t="str">
        <f>I$57</f>
        <v>S2</v>
      </c>
      <c r="J974" s="858"/>
      <c r="K974" s="840"/>
      <c r="L974" s="860"/>
    </row>
    <row r="975" spans="1:12">
      <c r="A975" s="857"/>
      <c r="B975" s="857" t="s">
        <v>3302</v>
      </c>
      <c r="C975" s="858"/>
      <c r="D975" s="840"/>
      <c r="E975" s="860"/>
      <c r="H975" s="857"/>
      <c r="I975" s="857" t="str">
        <f>I$58</f>
        <v>S3</v>
      </c>
      <c r="J975" s="858"/>
      <c r="K975" s="840"/>
      <c r="L975" s="860"/>
    </row>
    <row r="976" spans="1:12">
      <c r="A976" s="857"/>
      <c r="B976" s="857" t="str">
        <f>B$55</f>
        <v>MA</v>
      </c>
      <c r="C976" s="858"/>
      <c r="D976" s="840"/>
      <c r="E976" s="860"/>
      <c r="H976" s="857"/>
      <c r="I976" s="857" t="str">
        <f>I$59</f>
        <v>S4</v>
      </c>
      <c r="J976" s="858"/>
      <c r="K976" s="840"/>
      <c r="L976" s="860"/>
    </row>
    <row r="977" spans="1:12">
      <c r="A977" s="857"/>
      <c r="B977" s="857" t="str">
        <f>B$56</f>
        <v>S1</v>
      </c>
      <c r="C977" s="858"/>
      <c r="D977" s="840"/>
      <c r="E977" s="860"/>
    </row>
    <row r="978" spans="1:12" ht="18.75" customHeight="1">
      <c r="A978" s="857"/>
      <c r="B978" s="857" t="str">
        <f>B$57</f>
        <v>S2</v>
      </c>
      <c r="C978" s="858"/>
      <c r="D978" s="840"/>
      <c r="E978" s="860"/>
      <c r="H978" s="849">
        <v>6.8</v>
      </c>
      <c r="I978" s="849"/>
      <c r="J978" s="848" t="s">
        <v>4067</v>
      </c>
      <c r="K978" s="862"/>
      <c r="L978" s="863"/>
    </row>
    <row r="979" spans="1:12" ht="33" customHeight="1">
      <c r="A979" s="857"/>
      <c r="B979" s="857" t="str">
        <f>B$58</f>
        <v>S3</v>
      </c>
      <c r="C979" s="865" t="s">
        <v>4068</v>
      </c>
      <c r="D979" s="861" t="s">
        <v>3761</v>
      </c>
      <c r="E979" s="860"/>
      <c r="H979" s="857"/>
      <c r="I979" s="857"/>
      <c r="J979" s="859" t="s">
        <v>4069</v>
      </c>
      <c r="K979" s="840"/>
      <c r="L979" s="860"/>
    </row>
    <row r="980" spans="1:12" ht="17">
      <c r="A980" s="857"/>
      <c r="B980" s="857" t="str">
        <f>B$59</f>
        <v>S4</v>
      </c>
      <c r="C980" s="858" t="s">
        <v>4555</v>
      </c>
      <c r="D980" s="861" t="s">
        <v>3761</v>
      </c>
      <c r="E980" s="860"/>
      <c r="H980" s="857"/>
      <c r="I980" s="857" t="s">
        <v>3302</v>
      </c>
      <c r="J980" s="858"/>
      <c r="K980" s="840"/>
      <c r="L980" s="860"/>
    </row>
    <row r="981" spans="1:12">
      <c r="H981" s="857"/>
      <c r="I981" s="857" t="str">
        <f>I$55</f>
        <v>MA</v>
      </c>
      <c r="J981" s="858"/>
      <c r="K981" s="840"/>
      <c r="L981" s="860"/>
    </row>
    <row r="982" spans="1:12" ht="98">
      <c r="A982" s="849">
        <v>6.5</v>
      </c>
      <c r="B982" s="849"/>
      <c r="C982" s="848" t="s">
        <v>4043</v>
      </c>
      <c r="D982" s="862"/>
      <c r="E982" s="863"/>
      <c r="H982" s="857"/>
      <c r="I982" s="857" t="str">
        <f>I$56</f>
        <v>S1</v>
      </c>
      <c r="J982" s="858"/>
      <c r="K982" s="840"/>
      <c r="L982" s="860"/>
    </row>
    <row r="983" spans="1:12" ht="105" customHeight="1">
      <c r="A983" s="857"/>
      <c r="B983" s="857"/>
      <c r="C983" s="859" t="s">
        <v>4070</v>
      </c>
      <c r="D983" s="840"/>
      <c r="E983" s="860"/>
      <c r="H983" s="857"/>
      <c r="I983" s="857" t="str">
        <f>I$57</f>
        <v>S2</v>
      </c>
      <c r="J983" s="858"/>
      <c r="K983" s="840"/>
      <c r="L983" s="860"/>
    </row>
    <row r="984" spans="1:12">
      <c r="A984" s="857"/>
      <c r="B984" s="857" t="s">
        <v>3302</v>
      </c>
      <c r="C984" s="858"/>
      <c r="D984" s="840"/>
      <c r="E984" s="860"/>
      <c r="H984" s="857"/>
      <c r="I984" s="857" t="str">
        <f>I$58</f>
        <v>S3</v>
      </c>
      <c r="J984" s="858"/>
      <c r="K984" s="840"/>
      <c r="L984" s="860"/>
    </row>
    <row r="985" spans="1:12">
      <c r="A985" s="857"/>
      <c r="B985" s="857" t="str">
        <f>B$55</f>
        <v>MA</v>
      </c>
      <c r="C985" s="858"/>
      <c r="D985" s="840"/>
      <c r="E985" s="860"/>
      <c r="H985" s="857"/>
      <c r="I985" s="857" t="str">
        <f>I$59</f>
        <v>S4</v>
      </c>
      <c r="J985" s="858"/>
      <c r="K985" s="840"/>
      <c r="L985" s="860"/>
    </row>
    <row r="986" spans="1:12">
      <c r="A986" s="857"/>
      <c r="B986" s="857" t="str">
        <f>B$56</f>
        <v>S1</v>
      </c>
      <c r="C986" s="858"/>
      <c r="D986" s="840"/>
      <c r="E986" s="860"/>
    </row>
    <row r="987" spans="1:12" ht="34.5" customHeight="1">
      <c r="A987" s="857"/>
      <c r="B987" s="857" t="str">
        <f>B$57</f>
        <v>S2</v>
      </c>
      <c r="C987" s="858"/>
      <c r="D987" s="840"/>
      <c r="E987" s="860"/>
      <c r="H987" s="857"/>
      <c r="I987" s="857"/>
      <c r="J987" s="859" t="s">
        <v>3360</v>
      </c>
      <c r="K987" s="840"/>
      <c r="L987" s="860"/>
    </row>
    <row r="988" spans="1:12" ht="206" customHeight="1">
      <c r="A988" s="857"/>
      <c r="B988" s="857" t="str">
        <f>B$58</f>
        <v>S3</v>
      </c>
      <c r="C988" s="858" t="s">
        <v>4071</v>
      </c>
      <c r="D988" s="861" t="s">
        <v>3761</v>
      </c>
      <c r="E988" s="860"/>
      <c r="H988" s="857"/>
      <c r="I988" s="857" t="s">
        <v>3302</v>
      </c>
      <c r="J988" s="858"/>
      <c r="K988" s="840"/>
      <c r="L988" s="860"/>
    </row>
    <row r="989" spans="1:12" ht="276.5" customHeight="1">
      <c r="A989" s="857"/>
      <c r="B989" s="857" t="str">
        <f>B$59</f>
        <v>S4</v>
      </c>
      <c r="C989" s="858" t="s">
        <v>4675</v>
      </c>
      <c r="D989" s="861" t="s">
        <v>3761</v>
      </c>
      <c r="E989" s="860"/>
      <c r="H989" s="857"/>
      <c r="I989" s="857" t="str">
        <f>I$55</f>
        <v>MA</v>
      </c>
      <c r="J989" s="858"/>
      <c r="K989" s="840"/>
      <c r="L989" s="860"/>
    </row>
    <row r="990" spans="1:12">
      <c r="H990" s="857"/>
      <c r="I990" s="857" t="str">
        <f>I$56</f>
        <v>S1</v>
      </c>
      <c r="J990" s="858"/>
      <c r="K990" s="840"/>
      <c r="L990" s="860"/>
    </row>
    <row r="991" spans="1:12" ht="98">
      <c r="A991" s="857"/>
      <c r="B991" s="857"/>
      <c r="C991" s="859" t="s">
        <v>4072</v>
      </c>
      <c r="D991" s="840"/>
      <c r="E991" s="860"/>
      <c r="H991" s="857"/>
      <c r="I991" s="857" t="str">
        <f>I$57</f>
        <v>S2</v>
      </c>
      <c r="J991" s="858"/>
      <c r="K991" s="840"/>
      <c r="L991" s="860"/>
    </row>
    <row r="992" spans="1:12">
      <c r="A992" s="857"/>
      <c r="B992" s="857" t="s">
        <v>3302</v>
      </c>
      <c r="C992" s="858"/>
      <c r="D992" s="840"/>
      <c r="E992" s="860"/>
      <c r="H992" s="857"/>
      <c r="I992" s="857" t="str">
        <f>I$58</f>
        <v>S3</v>
      </c>
      <c r="J992" s="858"/>
      <c r="K992" s="840"/>
      <c r="L992" s="860"/>
    </row>
    <row r="993" spans="1:12">
      <c r="A993" s="857"/>
      <c r="B993" s="857" t="str">
        <f>B$55</f>
        <v>MA</v>
      </c>
      <c r="C993" s="858"/>
      <c r="D993" s="840"/>
      <c r="E993" s="860"/>
      <c r="H993" s="857"/>
      <c r="I993" s="857" t="str">
        <f>I$59</f>
        <v>S4</v>
      </c>
      <c r="J993" s="858"/>
      <c r="K993" s="840"/>
      <c r="L993" s="860"/>
    </row>
    <row r="994" spans="1:12">
      <c r="A994" s="857"/>
      <c r="B994" s="857" t="str">
        <f>B$56</f>
        <v>S1</v>
      </c>
      <c r="C994" s="858"/>
      <c r="D994" s="840"/>
      <c r="E994" s="860"/>
    </row>
    <row r="995" spans="1:12" ht="15.75" customHeight="1">
      <c r="A995" s="857"/>
      <c r="B995" s="857" t="str">
        <f>B$57</f>
        <v>S2</v>
      </c>
      <c r="C995" s="858"/>
      <c r="D995" s="840"/>
      <c r="E995" s="860"/>
      <c r="H995" s="849">
        <v>6.9</v>
      </c>
      <c r="I995" s="849"/>
      <c r="J995" s="848" t="s">
        <v>4073</v>
      </c>
      <c r="K995" s="862"/>
      <c r="L995" s="863"/>
    </row>
    <row r="996" spans="1:12" ht="84">
      <c r="A996" s="857"/>
      <c r="B996" s="857" t="str">
        <f>B$58</f>
        <v>S3</v>
      </c>
      <c r="C996" s="858" t="s">
        <v>4074</v>
      </c>
      <c r="D996" s="861" t="s">
        <v>3761</v>
      </c>
      <c r="E996" s="860"/>
      <c r="H996" s="857"/>
      <c r="I996" s="857"/>
      <c r="J996" s="859" t="s">
        <v>4075</v>
      </c>
      <c r="K996" s="840"/>
      <c r="L996" s="860"/>
    </row>
    <row r="997" spans="1:12" ht="17">
      <c r="A997" s="857"/>
      <c r="B997" s="857" t="str">
        <f>B$59</f>
        <v>S4</v>
      </c>
      <c r="C997" s="858" t="s">
        <v>4556</v>
      </c>
      <c r="D997" s="861" t="s">
        <v>3761</v>
      </c>
      <c r="E997" s="860"/>
      <c r="H997" s="857"/>
      <c r="I997" s="857" t="s">
        <v>3302</v>
      </c>
      <c r="J997" s="858"/>
      <c r="K997" s="840"/>
      <c r="L997" s="860"/>
    </row>
    <row r="998" spans="1:12">
      <c r="H998" s="857"/>
      <c r="I998" s="857" t="str">
        <f>I$55</f>
        <v>MA</v>
      </c>
      <c r="J998" s="858"/>
      <c r="K998" s="840"/>
      <c r="L998" s="860"/>
    </row>
    <row r="999" spans="1:12">
      <c r="A999" s="857"/>
      <c r="B999" s="857"/>
      <c r="C999" s="859" t="s">
        <v>4076</v>
      </c>
      <c r="D999" s="840"/>
      <c r="E999" s="860"/>
      <c r="H999" s="857"/>
      <c r="I999" s="857" t="str">
        <f>I$56</f>
        <v>S1</v>
      </c>
      <c r="J999" s="858"/>
      <c r="K999" s="840"/>
      <c r="L999" s="860"/>
    </row>
    <row r="1000" spans="1:12">
      <c r="A1000" s="857"/>
      <c r="B1000" s="857" t="s">
        <v>3302</v>
      </c>
      <c r="C1000" s="858"/>
      <c r="D1000" s="840"/>
      <c r="E1000" s="860"/>
      <c r="H1000" s="857"/>
      <c r="I1000" s="857" t="str">
        <f>I$57</f>
        <v>S2</v>
      </c>
      <c r="J1000" s="858"/>
      <c r="K1000" s="840"/>
      <c r="L1000" s="860"/>
    </row>
    <row r="1001" spans="1:12">
      <c r="A1001" s="857"/>
      <c r="B1001" s="857" t="str">
        <f>B$55</f>
        <v>MA</v>
      </c>
      <c r="C1001" s="858"/>
      <c r="D1001" s="840"/>
      <c r="E1001" s="860"/>
      <c r="H1001" s="857"/>
      <c r="I1001" s="857" t="str">
        <f>I$58</f>
        <v>S3</v>
      </c>
      <c r="J1001" s="858"/>
      <c r="K1001" s="840"/>
      <c r="L1001" s="860"/>
    </row>
    <row r="1002" spans="1:12">
      <c r="A1002" s="857"/>
      <c r="B1002" s="857" t="str">
        <f>B$56</f>
        <v>S1</v>
      </c>
      <c r="C1002" s="858"/>
      <c r="D1002" s="840"/>
      <c r="E1002" s="860"/>
      <c r="H1002" s="857"/>
      <c r="I1002" s="857" t="str">
        <f>I$59</f>
        <v>S4</v>
      </c>
      <c r="J1002" s="858"/>
      <c r="K1002" s="840"/>
      <c r="L1002" s="860"/>
    </row>
    <row r="1003" spans="1:12">
      <c r="A1003" s="857"/>
      <c r="B1003" s="857" t="str">
        <f>B$57</f>
        <v>S2</v>
      </c>
      <c r="C1003" s="858"/>
      <c r="D1003" s="840"/>
      <c r="E1003" s="860"/>
    </row>
    <row r="1004" spans="1:12" ht="67.5" customHeight="1">
      <c r="A1004" s="857"/>
      <c r="B1004" s="857" t="str">
        <f>B$58</f>
        <v>S3</v>
      </c>
      <c r="C1004" s="858" t="s">
        <v>4077</v>
      </c>
      <c r="D1004" s="861" t="s">
        <v>3761</v>
      </c>
      <c r="E1004" s="860"/>
      <c r="H1004" s="857"/>
      <c r="I1004" s="857"/>
      <c r="J1004" s="859" t="s">
        <v>3371</v>
      </c>
      <c r="K1004" s="840"/>
      <c r="L1004" s="860"/>
    </row>
    <row r="1005" spans="1:12" ht="89.25" customHeight="1">
      <c r="A1005" s="857"/>
      <c r="B1005" s="857" t="str">
        <f>B$59</f>
        <v>S4</v>
      </c>
      <c r="C1005" s="858" t="s">
        <v>4678</v>
      </c>
      <c r="D1005" s="861" t="s">
        <v>3761</v>
      </c>
      <c r="E1005" s="860"/>
      <c r="H1005" s="857"/>
      <c r="I1005" s="857" t="s">
        <v>3302</v>
      </c>
      <c r="J1005" s="858"/>
      <c r="K1005" s="840"/>
      <c r="L1005" s="860"/>
    </row>
    <row r="1006" spans="1:12">
      <c r="H1006" s="857"/>
      <c r="I1006" s="857" t="str">
        <f>I$55</f>
        <v>MA</v>
      </c>
      <c r="J1006" s="858"/>
      <c r="K1006" s="840"/>
      <c r="L1006" s="860"/>
    </row>
    <row r="1007" spans="1:12" ht="28">
      <c r="A1007" s="857"/>
      <c r="B1007" s="857"/>
      <c r="C1007" s="859" t="s">
        <v>4078</v>
      </c>
      <c r="D1007" s="840"/>
      <c r="E1007" s="860"/>
      <c r="H1007" s="857"/>
      <c r="I1007" s="857" t="str">
        <f>I$56</f>
        <v>S1</v>
      </c>
      <c r="J1007" s="858"/>
      <c r="K1007" s="840"/>
      <c r="L1007" s="860"/>
    </row>
    <row r="1008" spans="1:12">
      <c r="A1008" s="857"/>
      <c r="B1008" s="857" t="s">
        <v>3302</v>
      </c>
      <c r="C1008" s="858"/>
      <c r="D1008" s="840"/>
      <c r="E1008" s="860"/>
      <c r="H1008" s="857"/>
      <c r="I1008" s="857" t="str">
        <f>I$57</f>
        <v>S2</v>
      </c>
      <c r="J1008" s="858"/>
      <c r="K1008" s="840"/>
      <c r="L1008" s="860"/>
    </row>
    <row r="1009" spans="1:12">
      <c r="A1009" s="857"/>
      <c r="B1009" s="857" t="str">
        <f>B$55</f>
        <v>MA</v>
      </c>
      <c r="C1009" s="858"/>
      <c r="D1009" s="840"/>
      <c r="E1009" s="860"/>
      <c r="H1009" s="857"/>
      <c r="I1009" s="857" t="str">
        <f>I$58</f>
        <v>S3</v>
      </c>
      <c r="J1009" s="858"/>
      <c r="K1009" s="840"/>
      <c r="L1009" s="860"/>
    </row>
    <row r="1010" spans="1:12">
      <c r="A1010" s="857"/>
      <c r="B1010" s="857" t="str">
        <f>B$56</f>
        <v>S1</v>
      </c>
      <c r="C1010" s="858"/>
      <c r="D1010" s="840"/>
      <c r="E1010" s="860"/>
      <c r="H1010" s="857"/>
      <c r="I1010" s="857" t="str">
        <f>I$59</f>
        <v>S4</v>
      </c>
      <c r="J1010" s="858"/>
      <c r="K1010" s="840"/>
      <c r="L1010" s="860"/>
    </row>
    <row r="1011" spans="1:12">
      <c r="A1011" s="857"/>
      <c r="B1011" s="857" t="str">
        <f>B$57</f>
        <v>S2</v>
      </c>
      <c r="C1011" s="858"/>
      <c r="D1011" s="840"/>
      <c r="E1011" s="860"/>
    </row>
    <row r="1012" spans="1:12" ht="30.75" customHeight="1">
      <c r="A1012" s="857"/>
      <c r="B1012" s="857" t="str">
        <f>B$58</f>
        <v>S3</v>
      </c>
      <c r="C1012" s="858" t="s">
        <v>4079</v>
      </c>
      <c r="D1012" s="861" t="s">
        <v>3761</v>
      </c>
      <c r="E1012" s="860"/>
      <c r="H1012" s="880">
        <v>6.1</v>
      </c>
      <c r="I1012" s="849"/>
      <c r="J1012" s="848" t="s">
        <v>4080</v>
      </c>
      <c r="K1012" s="862"/>
      <c r="L1012" s="863"/>
    </row>
    <row r="1013" spans="1:12" ht="28">
      <c r="A1013" s="857"/>
      <c r="B1013" s="857" t="str">
        <f>B$59</f>
        <v>S4</v>
      </c>
      <c r="C1013" s="858" t="s">
        <v>4652</v>
      </c>
      <c r="D1013" s="861" t="s">
        <v>3761</v>
      </c>
      <c r="E1013" s="860"/>
      <c r="H1013" s="857"/>
      <c r="I1013" s="857"/>
      <c r="J1013" s="859" t="s">
        <v>4081</v>
      </c>
      <c r="K1013" s="840"/>
      <c r="L1013" s="860"/>
    </row>
    <row r="1014" spans="1:12">
      <c r="H1014" s="857"/>
      <c r="I1014" s="857" t="s">
        <v>3302</v>
      </c>
      <c r="J1014" s="858"/>
      <c r="K1014" s="840"/>
      <c r="L1014" s="860"/>
    </row>
    <row r="1015" spans="1:12" ht="28">
      <c r="A1015" s="857"/>
      <c r="B1015" s="857"/>
      <c r="C1015" s="859" t="s">
        <v>4082</v>
      </c>
      <c r="D1015" s="840"/>
      <c r="E1015" s="860"/>
      <c r="H1015" s="857"/>
      <c r="I1015" s="857" t="str">
        <f>I$55</f>
        <v>MA</v>
      </c>
      <c r="J1015" s="858"/>
      <c r="K1015" s="840"/>
      <c r="L1015" s="860"/>
    </row>
    <row r="1016" spans="1:12">
      <c r="A1016" s="857"/>
      <c r="B1016" s="857" t="s">
        <v>3302</v>
      </c>
      <c r="C1016" s="858"/>
      <c r="D1016" s="840"/>
      <c r="E1016" s="860"/>
      <c r="H1016" s="857"/>
      <c r="I1016" s="857" t="str">
        <f>I$56</f>
        <v>S1</v>
      </c>
      <c r="J1016" s="858"/>
      <c r="K1016" s="840"/>
      <c r="L1016" s="860"/>
    </row>
    <row r="1017" spans="1:12">
      <c r="A1017" s="857"/>
      <c r="B1017" s="857" t="str">
        <f>B$55</f>
        <v>MA</v>
      </c>
      <c r="C1017" s="858"/>
      <c r="D1017" s="840"/>
      <c r="E1017" s="860"/>
      <c r="H1017" s="857"/>
      <c r="I1017" s="857" t="str">
        <f>I$57</f>
        <v>S2</v>
      </c>
      <c r="J1017" s="858"/>
      <c r="K1017" s="840"/>
      <c r="L1017" s="860"/>
    </row>
    <row r="1018" spans="1:12">
      <c r="A1018" s="857"/>
      <c r="B1018" s="857" t="str">
        <f>B$56</f>
        <v>S1</v>
      </c>
      <c r="C1018" s="858"/>
      <c r="D1018" s="840"/>
      <c r="E1018" s="860"/>
      <c r="H1018" s="857"/>
      <c r="I1018" s="857" t="str">
        <f>I$58</f>
        <v>S3</v>
      </c>
      <c r="J1018" s="858"/>
      <c r="K1018" s="840"/>
      <c r="L1018" s="860"/>
    </row>
    <row r="1019" spans="1:12">
      <c r="A1019" s="857"/>
      <c r="B1019" s="857" t="str">
        <f>B$57</f>
        <v>S2</v>
      </c>
      <c r="C1019" s="858"/>
      <c r="D1019" s="840"/>
      <c r="E1019" s="860"/>
      <c r="H1019" s="857"/>
      <c r="I1019" s="857" t="str">
        <f>I$59</f>
        <v>S4</v>
      </c>
      <c r="J1019" s="858"/>
      <c r="K1019" s="840"/>
      <c r="L1019" s="860"/>
    </row>
    <row r="1020" spans="1:12">
      <c r="A1020" s="857"/>
      <c r="B1020" s="857" t="str">
        <f>B$58</f>
        <v>S3</v>
      </c>
      <c r="C1020" s="858"/>
      <c r="D1020" s="840"/>
      <c r="E1020" s="860"/>
    </row>
    <row r="1021" spans="1:12" ht="42">
      <c r="A1021" s="857"/>
      <c r="B1021" s="857" t="str">
        <f>B$59</f>
        <v>S4</v>
      </c>
      <c r="C1021" s="858" t="s">
        <v>4557</v>
      </c>
      <c r="D1021" s="861" t="s">
        <v>3761</v>
      </c>
      <c r="E1021" s="860"/>
      <c r="H1021" s="857"/>
      <c r="I1021" s="857"/>
      <c r="J1021" s="859" t="s">
        <v>3379</v>
      </c>
      <c r="K1021" s="840"/>
      <c r="L1021" s="860"/>
    </row>
    <row r="1022" spans="1:12">
      <c r="H1022" s="857"/>
      <c r="I1022" s="857" t="s">
        <v>3302</v>
      </c>
      <c r="J1022" s="858"/>
      <c r="K1022" s="840"/>
      <c r="L1022" s="860"/>
    </row>
    <row r="1023" spans="1:12" ht="42">
      <c r="A1023" s="857"/>
      <c r="B1023" s="857"/>
      <c r="C1023" s="859" t="s">
        <v>4083</v>
      </c>
      <c r="D1023" s="840"/>
      <c r="E1023" s="860"/>
      <c r="H1023" s="857"/>
      <c r="I1023" s="857" t="str">
        <f>I$55</f>
        <v>MA</v>
      </c>
      <c r="J1023" s="858"/>
      <c r="K1023" s="840"/>
      <c r="L1023" s="860"/>
    </row>
    <row r="1024" spans="1:12">
      <c r="A1024" s="857"/>
      <c r="B1024" s="857" t="s">
        <v>3302</v>
      </c>
      <c r="C1024" s="858"/>
      <c r="D1024" s="840"/>
      <c r="E1024" s="860"/>
      <c r="H1024" s="857"/>
      <c r="I1024" s="857" t="str">
        <f>I$56</f>
        <v>S1</v>
      </c>
      <c r="J1024" s="858"/>
      <c r="K1024" s="840"/>
      <c r="L1024" s="860"/>
    </row>
    <row r="1025" spans="1:12">
      <c r="A1025" s="857"/>
      <c r="B1025" s="857" t="str">
        <f>B$55</f>
        <v>MA</v>
      </c>
      <c r="C1025" s="858"/>
      <c r="D1025" s="840"/>
      <c r="E1025" s="860"/>
      <c r="H1025" s="857"/>
      <c r="I1025" s="857" t="str">
        <f>I$57</f>
        <v>S2</v>
      </c>
      <c r="J1025" s="858"/>
      <c r="K1025" s="840"/>
      <c r="L1025" s="860"/>
    </row>
    <row r="1026" spans="1:12">
      <c r="A1026" s="857"/>
      <c r="B1026" s="857" t="str">
        <f>B$56</f>
        <v>S1</v>
      </c>
      <c r="C1026" s="858"/>
      <c r="D1026" s="840"/>
      <c r="E1026" s="860"/>
      <c r="H1026" s="857"/>
      <c r="I1026" s="857" t="str">
        <f>I$58</f>
        <v>S3</v>
      </c>
      <c r="J1026" s="858"/>
      <c r="K1026" s="840"/>
      <c r="L1026" s="860"/>
    </row>
    <row r="1027" spans="1:12">
      <c r="A1027" s="857"/>
      <c r="B1027" s="857" t="str">
        <f>B$57</f>
        <v>S2</v>
      </c>
      <c r="C1027" s="858"/>
      <c r="D1027" s="840"/>
      <c r="E1027" s="860"/>
      <c r="H1027" s="857"/>
      <c r="I1027" s="857" t="str">
        <f>I$59</f>
        <v>S4</v>
      </c>
      <c r="J1027" s="858"/>
      <c r="K1027" s="840"/>
      <c r="L1027" s="860"/>
    </row>
    <row r="1028" spans="1:12">
      <c r="A1028" s="857"/>
      <c r="B1028" s="857" t="str">
        <f>B$58</f>
        <v>S3</v>
      </c>
      <c r="C1028" s="858"/>
      <c r="D1028" s="840"/>
      <c r="E1028" s="860"/>
    </row>
    <row r="1029" spans="1:12" ht="32" customHeight="1">
      <c r="A1029" s="857"/>
      <c r="B1029" s="857" t="str">
        <f>B$59</f>
        <v>S4</v>
      </c>
      <c r="C1029" s="858" t="s">
        <v>4558</v>
      </c>
      <c r="D1029" s="861" t="s">
        <v>3761</v>
      </c>
      <c r="E1029" s="860"/>
      <c r="H1029" s="849">
        <v>7</v>
      </c>
      <c r="I1029" s="849"/>
      <c r="J1029" s="848" t="s">
        <v>4084</v>
      </c>
      <c r="K1029" s="862"/>
      <c r="L1029" s="863"/>
    </row>
    <row r="1030" spans="1:12" ht="56">
      <c r="H1030" s="849">
        <v>7.1</v>
      </c>
      <c r="I1030" s="849"/>
      <c r="J1030" s="848" t="s">
        <v>4085</v>
      </c>
      <c r="K1030" s="862"/>
      <c r="L1030" s="863"/>
    </row>
    <row r="1031" spans="1:12" ht="196">
      <c r="A1031" s="857"/>
      <c r="B1031" s="857"/>
      <c r="C1031" s="859" t="s">
        <v>4086</v>
      </c>
      <c r="D1031" s="840"/>
      <c r="E1031" s="860"/>
      <c r="H1031" s="857"/>
      <c r="I1031" s="857"/>
      <c r="J1031" s="859" t="s">
        <v>4087</v>
      </c>
      <c r="K1031" s="840"/>
      <c r="L1031" s="860"/>
    </row>
    <row r="1032" spans="1:12">
      <c r="A1032" s="857"/>
      <c r="B1032" s="857" t="s">
        <v>3302</v>
      </c>
      <c r="C1032" s="858"/>
      <c r="D1032" s="840"/>
      <c r="E1032" s="860"/>
      <c r="H1032" s="857"/>
      <c r="I1032" s="857" t="s">
        <v>3302</v>
      </c>
      <c r="J1032" s="858"/>
      <c r="K1032" s="840"/>
      <c r="L1032" s="860"/>
    </row>
    <row r="1033" spans="1:12">
      <c r="A1033" s="857"/>
      <c r="B1033" s="857" t="str">
        <f>B$55</f>
        <v>MA</v>
      </c>
      <c r="C1033" s="858"/>
      <c r="D1033" s="840"/>
      <c r="E1033" s="860"/>
      <c r="H1033" s="857"/>
      <c r="I1033" s="857" t="str">
        <f>I$55</f>
        <v>MA</v>
      </c>
      <c r="J1033" s="858"/>
      <c r="K1033" s="840"/>
      <c r="L1033" s="860"/>
    </row>
    <row r="1034" spans="1:12">
      <c r="A1034" s="857"/>
      <c r="B1034" s="857" t="str">
        <f>B$56</f>
        <v>S1</v>
      </c>
      <c r="C1034" s="858"/>
      <c r="D1034" s="840"/>
      <c r="E1034" s="860"/>
      <c r="H1034" s="857"/>
      <c r="I1034" s="857" t="str">
        <f>I$56</f>
        <v>S1</v>
      </c>
      <c r="J1034" s="858"/>
      <c r="K1034" s="840"/>
      <c r="L1034" s="860"/>
    </row>
    <row r="1035" spans="1:12">
      <c r="A1035" s="857"/>
      <c r="B1035" s="857" t="str">
        <f>B$57</f>
        <v>S2</v>
      </c>
      <c r="C1035" s="858"/>
      <c r="D1035" s="840"/>
      <c r="E1035" s="860"/>
      <c r="H1035" s="857"/>
      <c r="I1035" s="857" t="str">
        <f>I$57</f>
        <v>S2</v>
      </c>
      <c r="J1035" s="858"/>
      <c r="K1035" s="840"/>
      <c r="L1035" s="860"/>
    </row>
    <row r="1036" spans="1:12">
      <c r="A1036" s="857"/>
      <c r="B1036" s="857" t="str">
        <f>B$58</f>
        <v>S3</v>
      </c>
      <c r="C1036" s="858"/>
      <c r="D1036" s="840"/>
      <c r="E1036" s="860"/>
      <c r="H1036" s="857"/>
      <c r="I1036" s="857" t="str">
        <f>I$58</f>
        <v>S3</v>
      </c>
      <c r="J1036" s="858"/>
      <c r="K1036" s="840"/>
      <c r="L1036" s="860"/>
    </row>
    <row r="1037" spans="1:12" ht="56">
      <c r="A1037" s="857"/>
      <c r="B1037" s="857" t="str">
        <f>B$59</f>
        <v>S4</v>
      </c>
      <c r="C1037" s="858" t="s">
        <v>4559</v>
      </c>
      <c r="D1037" s="861" t="s">
        <v>3761</v>
      </c>
      <c r="E1037" s="860"/>
      <c r="H1037" s="857"/>
      <c r="I1037" s="857" t="str">
        <f>I$59</f>
        <v>S4</v>
      </c>
      <c r="J1037" s="858"/>
      <c r="K1037" s="840"/>
      <c r="L1037" s="860"/>
    </row>
    <row r="1039" spans="1:12" ht="75.75" customHeight="1">
      <c r="A1039" s="857"/>
      <c r="B1039" s="857"/>
      <c r="C1039" s="859" t="s">
        <v>4088</v>
      </c>
      <c r="D1039" s="840"/>
      <c r="E1039" s="860"/>
      <c r="H1039" s="849">
        <v>7.2</v>
      </c>
      <c r="I1039" s="849"/>
      <c r="J1039" s="848" t="s">
        <v>4089</v>
      </c>
      <c r="K1039" s="862"/>
      <c r="L1039" s="863"/>
    </row>
    <row r="1040" spans="1:12">
      <c r="A1040" s="857"/>
      <c r="B1040" s="857" t="s">
        <v>3302</v>
      </c>
      <c r="C1040" s="858"/>
      <c r="D1040" s="840"/>
      <c r="E1040" s="860"/>
      <c r="H1040" s="857"/>
      <c r="I1040" s="857"/>
      <c r="J1040" s="859" t="s">
        <v>3466</v>
      </c>
      <c r="K1040" s="840"/>
      <c r="L1040" s="860"/>
    </row>
    <row r="1041" spans="1:12">
      <c r="A1041" s="857"/>
      <c r="B1041" s="857" t="str">
        <f>B$55</f>
        <v>MA</v>
      </c>
      <c r="C1041" s="858"/>
      <c r="D1041" s="840"/>
      <c r="E1041" s="860"/>
      <c r="H1041" s="857"/>
      <c r="I1041" s="857" t="s">
        <v>3302</v>
      </c>
      <c r="J1041" s="858"/>
      <c r="K1041" s="840"/>
      <c r="L1041" s="860"/>
    </row>
    <row r="1042" spans="1:12">
      <c r="A1042" s="857"/>
      <c r="B1042" s="857" t="str">
        <f>B$56</f>
        <v>S1</v>
      </c>
      <c r="C1042" s="858"/>
      <c r="D1042" s="840"/>
      <c r="E1042" s="860"/>
      <c r="H1042" s="857"/>
      <c r="I1042" s="857" t="str">
        <f>I$55</f>
        <v>MA</v>
      </c>
      <c r="J1042" s="858"/>
      <c r="K1042" s="840"/>
      <c r="L1042" s="860"/>
    </row>
    <row r="1043" spans="1:12">
      <c r="A1043" s="857"/>
      <c r="B1043" s="857" t="str">
        <f>B$57</f>
        <v>S2</v>
      </c>
      <c r="C1043" s="858"/>
      <c r="D1043" s="840"/>
      <c r="E1043" s="860"/>
      <c r="H1043" s="857"/>
      <c r="I1043" s="857" t="str">
        <f>I$56</f>
        <v>S1</v>
      </c>
      <c r="J1043" s="858"/>
      <c r="K1043" s="840"/>
      <c r="L1043" s="860"/>
    </row>
    <row r="1044" spans="1:12">
      <c r="A1044" s="857"/>
      <c r="B1044" s="857" t="str">
        <f>B$58</f>
        <v>S3</v>
      </c>
      <c r="C1044" s="858"/>
      <c r="D1044" s="840"/>
      <c r="E1044" s="860"/>
      <c r="H1044" s="857"/>
      <c r="I1044" s="857" t="str">
        <f>I$57</f>
        <v>S2</v>
      </c>
      <c r="J1044" s="858"/>
      <c r="K1044" s="840"/>
      <c r="L1044" s="860"/>
    </row>
    <row r="1045" spans="1:12" ht="17">
      <c r="A1045" s="857"/>
      <c r="B1045" s="857" t="str">
        <f>B$59</f>
        <v>S4</v>
      </c>
      <c r="C1045" s="858" t="s">
        <v>4560</v>
      </c>
      <c r="D1045" s="861" t="s">
        <v>3761</v>
      </c>
      <c r="E1045" s="860"/>
      <c r="H1045" s="857"/>
      <c r="I1045" s="857" t="str">
        <f>I$58</f>
        <v>S3</v>
      </c>
      <c r="J1045" s="858"/>
      <c r="K1045" s="840"/>
      <c r="L1045" s="860"/>
    </row>
    <row r="1046" spans="1:12">
      <c r="H1046" s="857"/>
      <c r="I1046" s="857" t="str">
        <f>I$59</f>
        <v>S4</v>
      </c>
      <c r="J1046" s="858"/>
      <c r="K1046" s="840"/>
      <c r="L1046" s="860"/>
    </row>
    <row r="1047" spans="1:12" ht="56">
      <c r="A1047" s="857"/>
      <c r="B1047" s="857"/>
      <c r="C1047" s="859" t="s">
        <v>4090</v>
      </c>
      <c r="D1047" s="840"/>
      <c r="E1047" s="860"/>
    </row>
    <row r="1048" spans="1:12" ht="15.5" customHeight="1">
      <c r="A1048" s="857"/>
      <c r="B1048" s="857" t="s">
        <v>3302</v>
      </c>
      <c r="C1048" s="858"/>
      <c r="D1048" s="840"/>
      <c r="E1048" s="860"/>
      <c r="H1048" s="857"/>
      <c r="I1048" s="857"/>
      <c r="J1048" s="859" t="s">
        <v>3466</v>
      </c>
      <c r="K1048" s="840"/>
      <c r="L1048" s="860"/>
    </row>
    <row r="1049" spans="1:12">
      <c r="A1049" s="857"/>
      <c r="B1049" s="857" t="str">
        <f>B$55</f>
        <v>MA</v>
      </c>
      <c r="C1049" s="858"/>
      <c r="D1049" s="840"/>
      <c r="E1049" s="860"/>
      <c r="H1049" s="857"/>
      <c r="I1049" s="857" t="s">
        <v>3302</v>
      </c>
      <c r="J1049" s="858"/>
      <c r="K1049" s="840"/>
      <c r="L1049" s="860"/>
    </row>
    <row r="1050" spans="1:12">
      <c r="A1050" s="857"/>
      <c r="B1050" s="857" t="str">
        <f>B$56</f>
        <v>S1</v>
      </c>
      <c r="C1050" s="858"/>
      <c r="D1050" s="840"/>
      <c r="E1050" s="860"/>
      <c r="H1050" s="857"/>
      <c r="I1050" s="857" t="str">
        <f>I$55</f>
        <v>MA</v>
      </c>
      <c r="J1050" s="858"/>
      <c r="K1050" s="840"/>
      <c r="L1050" s="860"/>
    </row>
    <row r="1051" spans="1:12">
      <c r="A1051" s="857"/>
      <c r="B1051" s="857" t="str">
        <f>B$57</f>
        <v>S2</v>
      </c>
      <c r="C1051" s="858"/>
      <c r="D1051" s="840"/>
      <c r="E1051" s="860"/>
      <c r="H1051" s="857"/>
      <c r="I1051" s="857" t="str">
        <f>I$56</f>
        <v>S1</v>
      </c>
      <c r="J1051" s="858"/>
      <c r="K1051" s="840"/>
      <c r="L1051" s="860"/>
    </row>
    <row r="1052" spans="1:12">
      <c r="A1052" s="857"/>
      <c r="B1052" s="857" t="str">
        <f>B$58</f>
        <v>S3</v>
      </c>
      <c r="C1052" s="858"/>
      <c r="D1052" s="840"/>
      <c r="E1052" s="860"/>
      <c r="H1052" s="857"/>
      <c r="I1052" s="857" t="str">
        <f>I$57</f>
        <v>S2</v>
      </c>
      <c r="J1052" s="858"/>
      <c r="K1052" s="840"/>
      <c r="L1052" s="860"/>
    </row>
    <row r="1053" spans="1:12" ht="17">
      <c r="A1053" s="857"/>
      <c r="B1053" s="857" t="str">
        <f>B$59</f>
        <v>S4</v>
      </c>
      <c r="C1053" s="858" t="s">
        <v>4561</v>
      </c>
      <c r="D1053" s="861" t="s">
        <v>3761</v>
      </c>
      <c r="E1053" s="860"/>
      <c r="H1053" s="857"/>
      <c r="I1053" s="857" t="str">
        <f>I$58</f>
        <v>S3</v>
      </c>
      <c r="J1053" s="858"/>
      <c r="K1053" s="840"/>
      <c r="L1053" s="860"/>
    </row>
    <row r="1054" spans="1:12">
      <c r="H1054" s="857"/>
      <c r="I1054" s="857" t="str">
        <f>I$59</f>
        <v>S4</v>
      </c>
      <c r="J1054" s="858"/>
      <c r="K1054" s="840"/>
      <c r="L1054" s="860"/>
    </row>
    <row r="1055" spans="1:12" ht="42">
      <c r="A1055" s="857"/>
      <c r="B1055" s="857"/>
      <c r="C1055" s="859" t="s">
        <v>4091</v>
      </c>
      <c r="D1055" s="840"/>
      <c r="E1055" s="860"/>
    </row>
    <row r="1056" spans="1:12" ht="28">
      <c r="A1056" s="857"/>
      <c r="B1056" s="857" t="s">
        <v>3302</v>
      </c>
      <c r="C1056" s="858"/>
      <c r="D1056" s="840"/>
      <c r="E1056" s="860"/>
      <c r="H1056" s="849">
        <v>7.3</v>
      </c>
      <c r="I1056" s="849"/>
      <c r="J1056" s="848" t="s">
        <v>4092</v>
      </c>
      <c r="K1056" s="862"/>
      <c r="L1056" s="863"/>
    </row>
    <row r="1057" spans="1:12" ht="19" customHeight="1">
      <c r="A1057" s="857"/>
      <c r="B1057" s="857" t="str">
        <f>B$55</f>
        <v>MA</v>
      </c>
      <c r="C1057" s="858"/>
      <c r="D1057" s="840"/>
      <c r="E1057" s="860"/>
      <c r="H1057" s="857"/>
      <c r="I1057" s="857"/>
      <c r="J1057" s="859" t="s">
        <v>463</v>
      </c>
      <c r="K1057" s="840"/>
      <c r="L1057" s="860"/>
    </row>
    <row r="1058" spans="1:12">
      <c r="A1058" s="857"/>
      <c r="B1058" s="857" t="str">
        <f>B$56</f>
        <v>S1</v>
      </c>
      <c r="C1058" s="858"/>
      <c r="D1058" s="840"/>
      <c r="E1058" s="860"/>
      <c r="H1058" s="857"/>
      <c r="I1058" s="857" t="s">
        <v>3302</v>
      </c>
      <c r="J1058" s="858"/>
      <c r="K1058" s="840"/>
      <c r="L1058" s="860"/>
    </row>
    <row r="1059" spans="1:12">
      <c r="A1059" s="857"/>
      <c r="B1059" s="857" t="str">
        <f>B$57</f>
        <v>S2</v>
      </c>
      <c r="C1059" s="858"/>
      <c r="D1059" s="840"/>
      <c r="E1059" s="860"/>
      <c r="H1059" s="857"/>
      <c r="I1059" s="857" t="str">
        <f>I$55</f>
        <v>MA</v>
      </c>
      <c r="J1059" s="858"/>
      <c r="K1059" s="840"/>
      <c r="L1059" s="860"/>
    </row>
    <row r="1060" spans="1:12">
      <c r="A1060" s="857"/>
      <c r="B1060" s="857" t="str">
        <f>B$58</f>
        <v>S3</v>
      </c>
      <c r="C1060" s="858"/>
      <c r="D1060" s="840"/>
      <c r="E1060" s="860"/>
      <c r="H1060" s="857"/>
      <c r="I1060" s="857" t="str">
        <f>I$56</f>
        <v>S1</v>
      </c>
      <c r="J1060" s="858"/>
      <c r="K1060" s="840"/>
      <c r="L1060" s="860"/>
    </row>
    <row r="1061" spans="1:12" ht="17">
      <c r="A1061" s="857"/>
      <c r="B1061" s="857" t="str">
        <f>B$59</f>
        <v>S4</v>
      </c>
      <c r="C1061" s="858" t="s">
        <v>4429</v>
      </c>
      <c r="D1061" s="861" t="s">
        <v>3761</v>
      </c>
      <c r="E1061" s="860"/>
      <c r="H1061" s="857"/>
      <c r="I1061" s="857" t="str">
        <f>I$57</f>
        <v>S2</v>
      </c>
      <c r="J1061" s="858"/>
      <c r="K1061" s="840"/>
      <c r="L1061" s="860"/>
    </row>
    <row r="1062" spans="1:12">
      <c r="H1062" s="857"/>
      <c r="I1062" s="857" t="str">
        <f>I$58</f>
        <v>S3</v>
      </c>
      <c r="J1062" s="858"/>
      <c r="K1062" s="840"/>
      <c r="L1062" s="860"/>
    </row>
    <row r="1063" spans="1:12" ht="140">
      <c r="A1063" s="857"/>
      <c r="B1063" s="857"/>
      <c r="C1063" s="859" t="s">
        <v>4093</v>
      </c>
      <c r="D1063" s="840"/>
      <c r="E1063" s="860"/>
      <c r="H1063" s="857"/>
      <c r="I1063" s="857" t="str">
        <f>I$59</f>
        <v>S4</v>
      </c>
      <c r="J1063" s="858"/>
      <c r="K1063" s="840"/>
      <c r="L1063" s="860"/>
    </row>
    <row r="1064" spans="1:12">
      <c r="A1064" s="857"/>
      <c r="B1064" s="857" t="s">
        <v>3302</v>
      </c>
      <c r="C1064" s="858"/>
      <c r="D1064" s="840"/>
      <c r="E1064" s="860"/>
      <c r="H1064" s="881"/>
      <c r="I1064" s="881"/>
      <c r="J1064" s="867"/>
    </row>
    <row r="1065" spans="1:12" ht="17" customHeight="1">
      <c r="A1065" s="857"/>
      <c r="B1065" s="857" t="str">
        <f>B$55</f>
        <v>MA</v>
      </c>
      <c r="C1065" s="858"/>
      <c r="D1065" s="840"/>
      <c r="E1065" s="860"/>
      <c r="H1065" s="857"/>
      <c r="I1065" s="857"/>
      <c r="J1065" s="859" t="s">
        <v>2201</v>
      </c>
      <c r="K1065" s="840"/>
      <c r="L1065" s="860"/>
    </row>
    <row r="1066" spans="1:12">
      <c r="A1066" s="857"/>
      <c r="B1066" s="857" t="str">
        <f>B$56</f>
        <v>S1</v>
      </c>
      <c r="C1066" s="858"/>
      <c r="D1066" s="840"/>
      <c r="E1066" s="860"/>
      <c r="H1066" s="857"/>
      <c r="I1066" s="857" t="s">
        <v>3302</v>
      </c>
      <c r="J1066" s="858"/>
      <c r="K1066" s="840"/>
      <c r="L1066" s="860"/>
    </row>
    <row r="1067" spans="1:12">
      <c r="A1067" s="857"/>
      <c r="B1067" s="857" t="str">
        <f>B$57</f>
        <v>S2</v>
      </c>
      <c r="C1067" s="858"/>
      <c r="D1067" s="840"/>
      <c r="E1067" s="860"/>
      <c r="H1067" s="857"/>
      <c r="I1067" s="857" t="str">
        <f>I$55</f>
        <v>MA</v>
      </c>
      <c r="J1067" s="858"/>
      <c r="K1067" s="840"/>
      <c r="L1067" s="860"/>
    </row>
    <row r="1068" spans="1:12">
      <c r="A1068" s="857"/>
      <c r="B1068" s="857" t="str">
        <f>B$58</f>
        <v>S3</v>
      </c>
      <c r="C1068" s="858"/>
      <c r="D1068" s="840"/>
      <c r="E1068" s="860"/>
      <c r="H1068" s="857"/>
      <c r="I1068" s="857" t="str">
        <f>I$56</f>
        <v>S1</v>
      </c>
      <c r="J1068" s="858"/>
      <c r="K1068" s="840"/>
      <c r="L1068" s="860"/>
    </row>
    <row r="1069" spans="1:12" ht="42">
      <c r="A1069" s="857"/>
      <c r="B1069" s="857" t="str">
        <f>B$59</f>
        <v>S4</v>
      </c>
      <c r="C1069" s="858" t="s">
        <v>4562</v>
      </c>
      <c r="D1069" s="861" t="s">
        <v>3761</v>
      </c>
      <c r="E1069" s="860"/>
      <c r="H1069" s="857"/>
      <c r="I1069" s="857" t="str">
        <f>I$57</f>
        <v>S2</v>
      </c>
      <c r="J1069" s="858"/>
      <c r="K1069" s="840"/>
      <c r="L1069" s="860"/>
    </row>
    <row r="1070" spans="1:12">
      <c r="H1070" s="857"/>
      <c r="I1070" s="857" t="str">
        <f>I$58</f>
        <v>S3</v>
      </c>
      <c r="J1070" s="858"/>
      <c r="K1070" s="840"/>
      <c r="L1070" s="860"/>
    </row>
    <row r="1071" spans="1:12" ht="56">
      <c r="A1071" s="857"/>
      <c r="B1071" s="857"/>
      <c r="C1071" s="859" t="s">
        <v>4094</v>
      </c>
      <c r="D1071" s="840"/>
      <c r="E1071" s="860"/>
      <c r="H1071" s="857"/>
      <c r="I1071" s="857" t="str">
        <f>I$59</f>
        <v>S4</v>
      </c>
      <c r="J1071" s="858"/>
      <c r="K1071" s="840"/>
      <c r="L1071" s="860"/>
    </row>
    <row r="1072" spans="1:12">
      <c r="A1072" s="857"/>
      <c r="B1072" s="857" t="s">
        <v>3302</v>
      </c>
      <c r="C1072" s="858"/>
      <c r="D1072" s="840"/>
      <c r="E1072" s="860"/>
      <c r="H1072" s="881"/>
      <c r="I1072" s="881"/>
      <c r="J1072" s="867"/>
    </row>
    <row r="1073" spans="1:12" ht="20" customHeight="1">
      <c r="A1073" s="857"/>
      <c r="B1073" s="857" t="str">
        <f>B$55</f>
        <v>MA</v>
      </c>
      <c r="C1073" s="858"/>
      <c r="D1073" s="840"/>
      <c r="E1073" s="860"/>
      <c r="H1073" s="849">
        <v>7.4</v>
      </c>
      <c r="I1073" s="849"/>
      <c r="J1073" s="848" t="s">
        <v>4095</v>
      </c>
      <c r="K1073" s="862"/>
      <c r="L1073" s="863"/>
    </row>
    <row r="1074" spans="1:12">
      <c r="A1074" s="857"/>
      <c r="B1074" s="857" t="str">
        <f>B$56</f>
        <v>S1</v>
      </c>
      <c r="C1074" s="858"/>
      <c r="D1074" s="840"/>
      <c r="E1074" s="860"/>
      <c r="H1074" s="857"/>
      <c r="I1074" s="857"/>
      <c r="J1074" s="859" t="s">
        <v>464</v>
      </c>
      <c r="K1074" s="840"/>
      <c r="L1074" s="860"/>
    </row>
    <row r="1075" spans="1:12">
      <c r="A1075" s="857"/>
      <c r="B1075" s="857" t="str">
        <f>B$57</f>
        <v>S2</v>
      </c>
      <c r="C1075" s="858"/>
      <c r="D1075" s="840"/>
      <c r="E1075" s="860"/>
      <c r="H1075" s="857"/>
      <c r="I1075" s="857" t="s">
        <v>3302</v>
      </c>
      <c r="J1075" s="858"/>
      <c r="K1075" s="840"/>
      <c r="L1075" s="860"/>
    </row>
    <row r="1076" spans="1:12">
      <c r="A1076" s="857"/>
      <c r="B1076" s="857" t="str">
        <f>B$58</f>
        <v>S3</v>
      </c>
      <c r="C1076" s="858"/>
      <c r="D1076" s="840"/>
      <c r="E1076" s="860"/>
      <c r="H1076" s="857"/>
      <c r="I1076" s="857" t="str">
        <f>I$55</f>
        <v>MA</v>
      </c>
      <c r="J1076" s="858"/>
      <c r="K1076" s="840"/>
      <c r="L1076" s="860"/>
    </row>
    <row r="1077" spans="1:12" ht="17">
      <c r="A1077" s="857"/>
      <c r="B1077" s="857" t="str">
        <f>B$59</f>
        <v>S4</v>
      </c>
      <c r="C1077" s="858" t="s">
        <v>4563</v>
      </c>
      <c r="D1077" s="861" t="s">
        <v>3761</v>
      </c>
      <c r="E1077" s="860"/>
      <c r="H1077" s="857"/>
      <c r="I1077" s="857" t="str">
        <f>I$56</f>
        <v>S1</v>
      </c>
      <c r="J1077" s="858"/>
      <c r="K1077" s="840"/>
      <c r="L1077" s="860"/>
    </row>
    <row r="1078" spans="1:12">
      <c r="H1078" s="857"/>
      <c r="I1078" s="857" t="str">
        <f>I$57</f>
        <v>S2</v>
      </c>
      <c r="J1078" s="858"/>
      <c r="K1078" s="840"/>
      <c r="L1078" s="860"/>
    </row>
    <row r="1079" spans="1:12" ht="56">
      <c r="A1079" s="849">
        <v>6.6</v>
      </c>
      <c r="B1079" s="849"/>
      <c r="C1079" s="848" t="s">
        <v>4054</v>
      </c>
      <c r="D1079" s="862"/>
      <c r="E1079" s="864"/>
      <c r="H1079" s="857"/>
      <c r="I1079" s="857" t="str">
        <f>I$58</f>
        <v>S3</v>
      </c>
      <c r="J1079" s="858"/>
      <c r="K1079" s="840"/>
      <c r="L1079" s="860"/>
    </row>
    <row r="1080" spans="1:12" ht="168">
      <c r="A1080" s="857"/>
      <c r="B1080" s="857"/>
      <c r="C1080" s="859" t="s">
        <v>4096</v>
      </c>
      <c r="D1080" s="840"/>
      <c r="E1080" s="860"/>
      <c r="H1080" s="857"/>
      <c r="I1080" s="857" t="str">
        <f>I$59</f>
        <v>S4</v>
      </c>
      <c r="J1080" s="858"/>
      <c r="K1080" s="840"/>
      <c r="L1080" s="860"/>
    </row>
    <row r="1081" spans="1:12">
      <c r="A1081" s="857"/>
      <c r="B1081" s="857" t="s">
        <v>3302</v>
      </c>
      <c r="C1081" s="858"/>
      <c r="D1081" s="840"/>
      <c r="E1081" s="860"/>
    </row>
    <row r="1082" spans="1:12" ht="32.25" customHeight="1">
      <c r="A1082" s="857"/>
      <c r="B1082" s="857" t="str">
        <f>B$55</f>
        <v>MA</v>
      </c>
      <c r="C1082" s="858"/>
      <c r="D1082" s="840"/>
      <c r="E1082" s="860"/>
      <c r="H1082" s="857"/>
      <c r="I1082" s="857"/>
      <c r="J1082" s="859" t="s">
        <v>4097</v>
      </c>
      <c r="K1082" s="840"/>
      <c r="L1082" s="860"/>
    </row>
    <row r="1083" spans="1:12">
      <c r="A1083" s="857"/>
      <c r="B1083" s="857" t="str">
        <f>B$56</f>
        <v>S1</v>
      </c>
      <c r="C1083" s="858"/>
      <c r="D1083" s="840"/>
      <c r="E1083" s="860"/>
      <c r="H1083" s="857"/>
      <c r="I1083" s="857" t="s">
        <v>3302</v>
      </c>
      <c r="J1083" s="858"/>
      <c r="K1083" s="840"/>
      <c r="L1083" s="860"/>
    </row>
    <row r="1084" spans="1:12">
      <c r="A1084" s="857"/>
      <c r="B1084" s="857" t="str">
        <f>B$57</f>
        <v>S2</v>
      </c>
      <c r="C1084" s="858"/>
      <c r="D1084" s="840"/>
      <c r="E1084" s="860"/>
      <c r="H1084" s="857"/>
      <c r="I1084" s="857" t="str">
        <f>I$55</f>
        <v>MA</v>
      </c>
      <c r="J1084" s="858"/>
      <c r="K1084" s="840"/>
      <c r="L1084" s="860"/>
    </row>
    <row r="1085" spans="1:12" ht="70">
      <c r="A1085" s="857"/>
      <c r="B1085" s="857" t="str">
        <f>B$58</f>
        <v>S3</v>
      </c>
      <c r="C1085" s="858" t="s">
        <v>4098</v>
      </c>
      <c r="D1085" s="861" t="s">
        <v>3761</v>
      </c>
      <c r="E1085" s="860"/>
      <c r="H1085" s="857"/>
      <c r="I1085" s="857" t="str">
        <f>I$56</f>
        <v>S1</v>
      </c>
      <c r="J1085" s="858"/>
      <c r="K1085" s="840"/>
      <c r="L1085" s="860"/>
    </row>
    <row r="1086" spans="1:12" ht="17">
      <c r="A1086" s="857"/>
      <c r="B1086" s="857" t="str">
        <f>B$59</f>
        <v>S4</v>
      </c>
      <c r="C1086" s="858" t="s">
        <v>4555</v>
      </c>
      <c r="D1086" s="861" t="s">
        <v>3761</v>
      </c>
      <c r="E1086" s="860"/>
      <c r="H1086" s="857"/>
      <c r="I1086" s="857" t="str">
        <f>I$57</f>
        <v>S2</v>
      </c>
      <c r="J1086" s="858"/>
      <c r="K1086" s="840"/>
      <c r="L1086" s="860"/>
    </row>
    <row r="1087" spans="1:12">
      <c r="H1087" s="857"/>
      <c r="I1087" s="857" t="str">
        <f>I$58</f>
        <v>S3</v>
      </c>
      <c r="J1087" s="858"/>
      <c r="K1087" s="840"/>
      <c r="L1087" s="860"/>
    </row>
    <row r="1088" spans="1:12">
      <c r="A1088" s="857"/>
      <c r="B1088" s="857"/>
      <c r="C1088" s="859" t="s">
        <v>4099</v>
      </c>
      <c r="D1088" s="840"/>
      <c r="E1088" s="860"/>
      <c r="H1088" s="857"/>
      <c r="I1088" s="857" t="str">
        <f>I$59</f>
        <v>S4</v>
      </c>
      <c r="J1088" s="858"/>
      <c r="K1088" s="840"/>
      <c r="L1088" s="860"/>
    </row>
    <row r="1089" spans="1:12">
      <c r="A1089" s="857"/>
      <c r="B1089" s="857" t="s">
        <v>3302</v>
      </c>
      <c r="C1089" s="858"/>
      <c r="D1089" s="840"/>
      <c r="E1089" s="860"/>
    </row>
    <row r="1090" spans="1:12" ht="18.5" customHeight="1">
      <c r="A1090" s="857"/>
      <c r="B1090" s="857" t="str">
        <f>B$55</f>
        <v>MA</v>
      </c>
      <c r="C1090" s="858"/>
      <c r="D1090" s="840"/>
      <c r="E1090" s="860"/>
      <c r="H1090" s="849">
        <v>7.5</v>
      </c>
      <c r="I1090" s="849"/>
      <c r="J1090" s="848" t="s">
        <v>4100</v>
      </c>
      <c r="K1090" s="862"/>
      <c r="L1090" s="863"/>
    </row>
    <row r="1091" spans="1:12">
      <c r="A1091" s="857"/>
      <c r="B1091" s="857" t="str">
        <f>B$56</f>
        <v>S1</v>
      </c>
      <c r="C1091" s="858"/>
      <c r="D1091" s="840"/>
      <c r="E1091" s="860"/>
      <c r="H1091" s="857"/>
      <c r="I1091" s="857"/>
      <c r="J1091" s="859" t="s">
        <v>4101</v>
      </c>
      <c r="K1091" s="840"/>
      <c r="L1091" s="860"/>
    </row>
    <row r="1092" spans="1:12">
      <c r="A1092" s="857"/>
      <c r="B1092" s="857" t="str">
        <f>B$57</f>
        <v>S2</v>
      </c>
      <c r="C1092" s="858"/>
      <c r="D1092" s="840"/>
      <c r="E1092" s="860"/>
      <c r="H1092" s="857"/>
      <c r="I1092" s="857" t="s">
        <v>3302</v>
      </c>
      <c r="J1092" s="858"/>
      <c r="K1092" s="840"/>
      <c r="L1092" s="860"/>
    </row>
    <row r="1093" spans="1:12" ht="56">
      <c r="A1093" s="857"/>
      <c r="B1093" s="857" t="str">
        <f>B$58</f>
        <v>S3</v>
      </c>
      <c r="C1093" s="858" t="s">
        <v>4102</v>
      </c>
      <c r="D1093" s="861" t="s">
        <v>3761</v>
      </c>
      <c r="E1093" s="860"/>
      <c r="H1093" s="857"/>
      <c r="I1093" s="857" t="str">
        <f>I$55</f>
        <v>MA</v>
      </c>
      <c r="J1093" s="858"/>
      <c r="K1093" s="840"/>
      <c r="L1093" s="860"/>
    </row>
    <row r="1094" spans="1:12" ht="70">
      <c r="A1094" s="857"/>
      <c r="B1094" s="857" t="str">
        <f>B$59</f>
        <v>S4</v>
      </c>
      <c r="C1094" s="1002" t="s">
        <v>4653</v>
      </c>
      <c r="D1094" s="861" t="s">
        <v>3761</v>
      </c>
      <c r="E1094" s="872" t="s">
        <v>4654</v>
      </c>
      <c r="H1094" s="857"/>
      <c r="I1094" s="857" t="str">
        <f>I$56</f>
        <v>S1</v>
      </c>
      <c r="J1094" s="858"/>
      <c r="K1094" s="840"/>
      <c r="L1094" s="860"/>
    </row>
    <row r="1095" spans="1:12">
      <c r="H1095" s="857"/>
      <c r="I1095" s="857" t="str">
        <f>I$57</f>
        <v>S2</v>
      </c>
      <c r="J1095" s="858"/>
      <c r="K1095" s="840"/>
      <c r="L1095" s="860"/>
    </row>
    <row r="1096" spans="1:12" ht="210">
      <c r="A1096" s="857"/>
      <c r="B1096" s="857"/>
      <c r="C1096" s="859" t="s">
        <v>4103</v>
      </c>
      <c r="D1096" s="840"/>
      <c r="E1096" s="860"/>
      <c r="H1096" s="857"/>
      <c r="I1096" s="857" t="str">
        <f>I$58</f>
        <v>S3</v>
      </c>
      <c r="J1096" s="858"/>
      <c r="K1096" s="840"/>
      <c r="L1096" s="860"/>
    </row>
    <row r="1097" spans="1:12">
      <c r="A1097" s="857"/>
      <c r="B1097" s="857" t="s">
        <v>3302</v>
      </c>
      <c r="C1097" s="858"/>
      <c r="D1097" s="840"/>
      <c r="E1097" s="860"/>
      <c r="H1097" s="857"/>
      <c r="I1097" s="857" t="str">
        <f>I$59</f>
        <v>S4</v>
      </c>
      <c r="J1097" s="858"/>
      <c r="K1097" s="840"/>
      <c r="L1097" s="860"/>
    </row>
    <row r="1098" spans="1:12">
      <c r="A1098" s="857"/>
      <c r="B1098" s="857" t="str">
        <f>B$55</f>
        <v>MA</v>
      </c>
      <c r="C1098" s="858"/>
      <c r="D1098" s="840"/>
      <c r="E1098" s="860"/>
    </row>
    <row r="1099" spans="1:12">
      <c r="A1099" s="857"/>
      <c r="B1099" s="857" t="str">
        <f>B$56</f>
        <v>S1</v>
      </c>
      <c r="C1099" s="858"/>
      <c r="D1099" s="840"/>
      <c r="E1099" s="860"/>
      <c r="H1099" s="857"/>
      <c r="I1099" s="857"/>
      <c r="J1099" s="859" t="s">
        <v>4104</v>
      </c>
      <c r="K1099" s="840"/>
      <c r="L1099" s="860"/>
    </row>
    <row r="1100" spans="1:12">
      <c r="A1100" s="857"/>
      <c r="B1100" s="857" t="str">
        <f>B$57</f>
        <v>S2</v>
      </c>
      <c r="C1100" s="858"/>
      <c r="D1100" s="840"/>
      <c r="E1100" s="860"/>
      <c r="H1100" s="857"/>
      <c r="I1100" s="857" t="s">
        <v>3302</v>
      </c>
      <c r="J1100" s="858"/>
      <c r="K1100" s="840"/>
      <c r="L1100" s="860"/>
    </row>
    <row r="1101" spans="1:12" ht="140">
      <c r="A1101" s="857"/>
      <c r="B1101" s="857" t="str">
        <f>B$58</f>
        <v>S3</v>
      </c>
      <c r="C1101" s="865" t="s">
        <v>4105</v>
      </c>
      <c r="D1101" s="861" t="s">
        <v>3761</v>
      </c>
      <c r="E1101" s="860"/>
      <c r="H1101" s="857"/>
      <c r="I1101" s="857" t="str">
        <f>I$55</f>
        <v>MA</v>
      </c>
      <c r="J1101" s="858"/>
      <c r="K1101" s="840"/>
      <c r="L1101" s="860"/>
    </row>
    <row r="1102" spans="1:12" ht="56">
      <c r="A1102" s="857"/>
      <c r="B1102" s="857" t="str">
        <f>B$59</f>
        <v>S4</v>
      </c>
      <c r="C1102" s="858" t="s">
        <v>4564</v>
      </c>
      <c r="D1102" s="861" t="s">
        <v>3761</v>
      </c>
      <c r="E1102" s="860"/>
      <c r="H1102" s="857"/>
      <c r="I1102" s="857" t="str">
        <f>I$56</f>
        <v>S1</v>
      </c>
      <c r="J1102" s="858"/>
      <c r="K1102" s="840"/>
      <c r="L1102" s="860"/>
    </row>
    <row r="1103" spans="1:12">
      <c r="H1103" s="857"/>
      <c r="I1103" s="857" t="str">
        <f>I$57</f>
        <v>S2</v>
      </c>
      <c r="J1103" s="858"/>
      <c r="K1103" s="840"/>
      <c r="L1103" s="860"/>
    </row>
    <row r="1104" spans="1:12" ht="42">
      <c r="A1104" s="857"/>
      <c r="B1104" s="857"/>
      <c r="C1104" s="859" t="s">
        <v>4106</v>
      </c>
      <c r="D1104" s="840"/>
      <c r="E1104" s="860"/>
      <c r="H1104" s="857"/>
      <c r="I1104" s="857" t="str">
        <f>I$58</f>
        <v>S3</v>
      </c>
      <c r="J1104" s="858"/>
      <c r="K1104" s="840"/>
      <c r="L1104" s="860"/>
    </row>
    <row r="1105" spans="1:12">
      <c r="A1105" s="857"/>
      <c r="B1105" s="857" t="s">
        <v>3302</v>
      </c>
      <c r="C1105" s="858"/>
      <c r="D1105" s="840"/>
      <c r="E1105" s="860"/>
      <c r="H1105" s="857"/>
      <c r="I1105" s="857" t="str">
        <f>I$59</f>
        <v>S4</v>
      </c>
      <c r="J1105" s="858"/>
      <c r="K1105" s="840"/>
      <c r="L1105" s="860"/>
    </row>
    <row r="1106" spans="1:12">
      <c r="A1106" s="857"/>
      <c r="B1106" s="857" t="str">
        <f>B$55</f>
        <v>MA</v>
      </c>
      <c r="C1106" s="858"/>
      <c r="D1106" s="840"/>
      <c r="E1106" s="860"/>
    </row>
    <row r="1107" spans="1:12" ht="24" customHeight="1">
      <c r="A1107" s="857"/>
      <c r="B1107" s="857" t="str">
        <f>B$56</f>
        <v>S1</v>
      </c>
      <c r="C1107" s="858"/>
      <c r="D1107" s="840"/>
      <c r="E1107" s="860"/>
      <c r="H1107" s="849">
        <v>7.6</v>
      </c>
      <c r="I1107" s="849"/>
      <c r="J1107" s="848" t="s">
        <v>4107</v>
      </c>
      <c r="K1107" s="862"/>
      <c r="L1107" s="863"/>
    </row>
    <row r="1108" spans="1:12">
      <c r="A1108" s="857"/>
      <c r="B1108" s="857" t="str">
        <f>B$57</f>
        <v>S2</v>
      </c>
      <c r="C1108" s="858"/>
      <c r="D1108" s="840"/>
      <c r="E1108" s="860"/>
      <c r="H1108" s="857"/>
      <c r="I1108" s="857"/>
      <c r="J1108" s="859" t="s">
        <v>4108</v>
      </c>
      <c r="K1108" s="840"/>
      <c r="L1108" s="860"/>
    </row>
    <row r="1109" spans="1:12" ht="70">
      <c r="A1109" s="857"/>
      <c r="B1109" s="857" t="str">
        <f>B$58</f>
        <v>S3</v>
      </c>
      <c r="C1109" s="858" t="s">
        <v>4109</v>
      </c>
      <c r="D1109" s="861" t="s">
        <v>3761</v>
      </c>
      <c r="E1109" s="860"/>
      <c r="H1109" s="857"/>
      <c r="I1109" s="857" t="s">
        <v>3302</v>
      </c>
      <c r="J1109" s="858"/>
      <c r="K1109" s="840"/>
      <c r="L1109" s="860"/>
    </row>
    <row r="1110" spans="1:12" ht="42">
      <c r="A1110" s="857"/>
      <c r="B1110" s="857" t="str">
        <f>B$59</f>
        <v>S4</v>
      </c>
      <c r="C1110" s="858" t="s">
        <v>4565</v>
      </c>
      <c r="D1110" s="861" t="s">
        <v>3761</v>
      </c>
      <c r="E1110" s="860"/>
      <c r="H1110" s="857"/>
      <c r="I1110" s="857" t="str">
        <f>I$55</f>
        <v>MA</v>
      </c>
      <c r="J1110" s="858"/>
      <c r="K1110" s="840"/>
      <c r="L1110" s="860"/>
    </row>
    <row r="1111" spans="1:12">
      <c r="H1111" s="857"/>
      <c r="I1111" s="857" t="str">
        <f>I$56</f>
        <v>S1</v>
      </c>
      <c r="J1111" s="858"/>
      <c r="K1111" s="840"/>
      <c r="L1111" s="860"/>
    </row>
    <row r="1112" spans="1:12" ht="42">
      <c r="A1112" s="857"/>
      <c r="B1112" s="857"/>
      <c r="C1112" s="859" t="s">
        <v>4110</v>
      </c>
      <c r="D1112" s="840"/>
      <c r="E1112" s="860"/>
      <c r="H1112" s="857"/>
      <c r="I1112" s="857" t="str">
        <f>I$57</f>
        <v>S2</v>
      </c>
      <c r="J1112" s="858"/>
      <c r="K1112" s="840"/>
      <c r="L1112" s="860"/>
    </row>
    <row r="1113" spans="1:12">
      <c r="A1113" s="857"/>
      <c r="B1113" s="857" t="s">
        <v>3302</v>
      </c>
      <c r="C1113" s="858"/>
      <c r="D1113" s="840"/>
      <c r="E1113" s="860"/>
      <c r="H1113" s="857"/>
      <c r="I1113" s="857" t="str">
        <f>I$58</f>
        <v>S3</v>
      </c>
      <c r="J1113" s="858"/>
      <c r="K1113" s="840"/>
      <c r="L1113" s="860"/>
    </row>
    <row r="1114" spans="1:12">
      <c r="A1114" s="857"/>
      <c r="B1114" s="857" t="str">
        <f>B$55</f>
        <v>MA</v>
      </c>
      <c r="C1114" s="858"/>
      <c r="D1114" s="840"/>
      <c r="E1114" s="860"/>
      <c r="H1114" s="857"/>
      <c r="I1114" s="857" t="str">
        <f>I$59</f>
        <v>S4</v>
      </c>
      <c r="J1114" s="858"/>
      <c r="K1114" s="840"/>
      <c r="L1114" s="860"/>
    </row>
    <row r="1115" spans="1:12">
      <c r="A1115" s="857"/>
      <c r="B1115" s="857" t="str">
        <f>B$56</f>
        <v>S1</v>
      </c>
      <c r="C1115" s="858"/>
      <c r="D1115" s="840"/>
      <c r="E1115" s="860"/>
    </row>
    <row r="1116" spans="1:12">
      <c r="A1116" s="857"/>
      <c r="B1116" s="857" t="str">
        <f>B$57</f>
        <v>S2</v>
      </c>
      <c r="C1116" s="858"/>
      <c r="D1116" s="840"/>
      <c r="E1116" s="860"/>
      <c r="H1116" s="857"/>
      <c r="I1116" s="857"/>
      <c r="J1116" s="859" t="s">
        <v>4111</v>
      </c>
      <c r="K1116" s="840"/>
      <c r="L1116" s="860"/>
    </row>
    <row r="1117" spans="1:12" ht="28">
      <c r="A1117" s="857"/>
      <c r="B1117" s="857" t="str">
        <f>B$58</f>
        <v>S3</v>
      </c>
      <c r="C1117" s="865" t="s">
        <v>4112</v>
      </c>
      <c r="D1117" s="861" t="s">
        <v>3761</v>
      </c>
      <c r="E1117" s="860"/>
      <c r="H1117" s="857"/>
      <c r="I1117" s="857" t="s">
        <v>3302</v>
      </c>
      <c r="J1117" s="858"/>
      <c r="K1117" s="840"/>
      <c r="L1117" s="860"/>
    </row>
    <row r="1118" spans="1:12" ht="28">
      <c r="A1118" s="857"/>
      <c r="B1118" s="857" t="str">
        <f>B$59</f>
        <v>S4</v>
      </c>
      <c r="C1118" s="858" t="s">
        <v>4566</v>
      </c>
      <c r="D1118" s="861" t="s">
        <v>3761</v>
      </c>
      <c r="E1118" s="860"/>
      <c r="H1118" s="857"/>
      <c r="I1118" s="857" t="str">
        <f>I$55</f>
        <v>MA</v>
      </c>
      <c r="J1118" s="858"/>
      <c r="K1118" s="840"/>
      <c r="L1118" s="860"/>
    </row>
    <row r="1119" spans="1:12">
      <c r="H1119" s="857"/>
      <c r="I1119" s="857" t="str">
        <f>I$56</f>
        <v>S1</v>
      </c>
      <c r="J1119" s="858"/>
      <c r="K1119" s="840"/>
      <c r="L1119" s="860"/>
    </row>
    <row r="1120" spans="1:12" ht="42">
      <c r="A1120" s="849">
        <v>6.7</v>
      </c>
      <c r="B1120" s="849"/>
      <c r="C1120" s="848" t="s">
        <v>4061</v>
      </c>
      <c r="D1120" s="862"/>
      <c r="E1120" s="863"/>
      <c r="H1120" s="857"/>
      <c r="I1120" s="857" t="str">
        <f>I$57</f>
        <v>S2</v>
      </c>
      <c r="J1120" s="858"/>
      <c r="K1120" s="840"/>
      <c r="L1120" s="860"/>
    </row>
    <row r="1121" spans="1:36" ht="165.5" customHeight="1">
      <c r="A1121" s="857"/>
      <c r="B1121" s="857"/>
      <c r="C1121" s="859" t="s">
        <v>4113</v>
      </c>
      <c r="D1121" s="840"/>
      <c r="E1121" s="860"/>
      <c r="H1121" s="857"/>
      <c r="I1121" s="857" t="str">
        <f>I$58</f>
        <v>S3</v>
      </c>
      <c r="J1121" s="858"/>
      <c r="K1121" s="840"/>
      <c r="L1121" s="860"/>
    </row>
    <row r="1122" spans="1:36">
      <c r="A1122" s="857"/>
      <c r="B1122" s="857" t="s">
        <v>3302</v>
      </c>
      <c r="C1122" s="858"/>
      <c r="D1122" s="840"/>
      <c r="E1122" s="860"/>
      <c r="H1122" s="857"/>
      <c r="I1122" s="857"/>
      <c r="J1122" s="858"/>
      <c r="K1122" s="840"/>
      <c r="L1122" s="860"/>
    </row>
    <row r="1123" spans="1:36">
      <c r="A1123" s="857"/>
      <c r="B1123" s="857" t="str">
        <f>B$55</f>
        <v>MA</v>
      </c>
      <c r="C1123" s="858"/>
      <c r="D1123" s="840"/>
      <c r="E1123" s="860"/>
      <c r="H1123" s="857"/>
      <c r="I1123" s="857"/>
      <c r="J1123" s="858"/>
      <c r="K1123" s="840"/>
      <c r="L1123" s="860"/>
    </row>
    <row r="1124" spans="1:36" ht="18.5" customHeight="1">
      <c r="A1124" s="857"/>
      <c r="B1124" s="857" t="str">
        <f>B$56</f>
        <v>S1</v>
      </c>
      <c r="C1124" s="858"/>
      <c r="D1124" s="840"/>
      <c r="E1124" s="860"/>
      <c r="H1124" s="857"/>
      <c r="I1124" s="857" t="str">
        <f>I$59</f>
        <v>S4</v>
      </c>
      <c r="J1124" s="858"/>
      <c r="K1124" s="840"/>
      <c r="L1124" s="860"/>
    </row>
    <row r="1125" spans="1:36">
      <c r="A1125" s="857"/>
      <c r="B1125" s="857" t="str">
        <f>B$57</f>
        <v>S2</v>
      </c>
      <c r="C1125" s="858"/>
      <c r="D1125" s="840"/>
      <c r="E1125" s="860"/>
    </row>
    <row r="1126" spans="1:36" ht="13.5" customHeight="1">
      <c r="A1126" s="857"/>
      <c r="B1126" s="857" t="str">
        <f>B$58</f>
        <v>S3</v>
      </c>
      <c r="C1126" s="858"/>
      <c r="D1126" s="840"/>
      <c r="E1126" s="860"/>
      <c r="H1126" s="849">
        <v>8</v>
      </c>
      <c r="I1126" s="849"/>
      <c r="J1126" s="848" t="s">
        <v>4114</v>
      </c>
      <c r="K1126" s="862" t="e">
        <f>IF((K1127*K1151*K1168*K1185*K1194*#REF!*#REF!*#REF!*#REF!)&gt;0,AVERAGE(K1127,AVERAGE(K1151,K1168,K1185,K1194,#REF!),#REF!,#REF!,#REF!),0)</f>
        <v>#REF!</v>
      </c>
      <c r="L1126" s="863"/>
    </row>
    <row r="1127" spans="1:36" ht="42">
      <c r="A1127" s="857"/>
      <c r="B1127" s="857" t="str">
        <f>B$59</f>
        <v>S4</v>
      </c>
      <c r="C1127" s="1002" t="s">
        <v>4567</v>
      </c>
      <c r="D1127" s="861" t="s">
        <v>3761</v>
      </c>
      <c r="E1127" s="860"/>
      <c r="H1127" s="849">
        <v>8.1</v>
      </c>
      <c r="I1127" s="849"/>
      <c r="J1127" s="848" t="s">
        <v>4115</v>
      </c>
      <c r="K1127" s="862"/>
      <c r="L1127" s="863"/>
    </row>
    <row r="1128" spans="1:36">
      <c r="H1128" s="857"/>
      <c r="I1128" s="857"/>
      <c r="J1128" s="859" t="s">
        <v>4116</v>
      </c>
      <c r="K1128" s="840"/>
      <c r="L1128" s="860"/>
    </row>
    <row r="1129" spans="1:36">
      <c r="A1129" s="857"/>
      <c r="B1129" s="857"/>
      <c r="C1129" s="859" t="s">
        <v>4117</v>
      </c>
      <c r="D1129" s="840"/>
      <c r="E1129" s="860"/>
      <c r="H1129" s="857"/>
      <c r="I1129" s="857" t="s">
        <v>3302</v>
      </c>
      <c r="J1129" s="858"/>
      <c r="K1129" s="840"/>
      <c r="L1129" s="860"/>
    </row>
    <row r="1130" spans="1:36">
      <c r="A1130" s="857"/>
      <c r="B1130" s="857" t="s">
        <v>3302</v>
      </c>
      <c r="C1130" s="858"/>
      <c r="D1130" s="840"/>
      <c r="E1130" s="860"/>
      <c r="H1130" s="857"/>
      <c r="I1130" s="857" t="str">
        <f>I$55</f>
        <v>MA</v>
      </c>
      <c r="J1130" s="858"/>
      <c r="K1130" s="840"/>
      <c r="L1130" s="860"/>
    </row>
    <row r="1131" spans="1:36">
      <c r="A1131" s="857"/>
      <c r="B1131" s="857" t="str">
        <f>B$55</f>
        <v>MA</v>
      </c>
      <c r="C1131" s="858"/>
      <c r="D1131" s="840"/>
      <c r="E1131" s="860"/>
      <c r="F1131" s="840"/>
      <c r="G1131" s="860"/>
      <c r="H1131" s="825"/>
      <c r="I1131" s="826"/>
      <c r="J1131" s="826"/>
      <c r="K1131" s="826"/>
      <c r="L1131" s="826"/>
      <c r="M1131" s="826"/>
      <c r="AF1131" s="825"/>
      <c r="AG1131" s="825"/>
      <c r="AH1131" s="825"/>
      <c r="AI1131" s="825"/>
      <c r="AJ1131" s="825"/>
    </row>
    <row r="1132" spans="1:36">
      <c r="A1132" s="857"/>
      <c r="B1132" s="857" t="str">
        <f>B$56</f>
        <v>S1</v>
      </c>
      <c r="C1132" s="858"/>
      <c r="D1132" s="840"/>
      <c r="E1132" s="860"/>
      <c r="F1132" s="840"/>
      <c r="G1132" s="860"/>
      <c r="H1132" s="825"/>
      <c r="I1132" s="826"/>
      <c r="J1132" s="826"/>
      <c r="K1132" s="826"/>
      <c r="L1132" s="826"/>
      <c r="M1132" s="826"/>
      <c r="AF1132" s="825"/>
      <c r="AG1132" s="825"/>
      <c r="AH1132" s="825"/>
      <c r="AI1132" s="825"/>
      <c r="AJ1132" s="825"/>
    </row>
    <row r="1133" spans="1:36">
      <c r="A1133" s="857"/>
      <c r="B1133" s="857" t="str">
        <f>B$57</f>
        <v>S2</v>
      </c>
      <c r="C1133" s="858"/>
      <c r="D1133" s="840"/>
      <c r="E1133" s="860"/>
      <c r="F1133" s="840"/>
      <c r="G1133" s="860"/>
      <c r="H1133" s="825"/>
      <c r="I1133" s="826"/>
      <c r="J1133" s="826"/>
      <c r="K1133" s="826"/>
      <c r="L1133" s="826"/>
      <c r="M1133" s="826"/>
      <c r="AF1133" s="825"/>
      <c r="AG1133" s="825"/>
      <c r="AH1133" s="825"/>
      <c r="AI1133" s="825"/>
      <c r="AJ1133" s="825"/>
    </row>
    <row r="1134" spans="1:36">
      <c r="A1134" s="857"/>
      <c r="B1134" s="857" t="str">
        <f>B$58</f>
        <v>S3</v>
      </c>
      <c r="C1134" s="858"/>
      <c r="D1134" s="840"/>
      <c r="E1134" s="860"/>
      <c r="F1134" s="840"/>
      <c r="G1134" s="860"/>
      <c r="H1134" s="825"/>
      <c r="I1134" s="826"/>
      <c r="J1134" s="826"/>
      <c r="K1134" s="826"/>
      <c r="L1134" s="826"/>
      <c r="M1134" s="826"/>
      <c r="AF1134" s="825"/>
      <c r="AG1134" s="825"/>
      <c r="AH1134" s="825"/>
      <c r="AI1134" s="825"/>
      <c r="AJ1134" s="825"/>
    </row>
    <row r="1135" spans="1:36" ht="28">
      <c r="A1135" s="857"/>
      <c r="B1135" s="857" t="str">
        <f>B$59</f>
        <v>S4</v>
      </c>
      <c r="C1135" s="994" t="s">
        <v>4657</v>
      </c>
      <c r="D1135" s="1000" t="s">
        <v>4582</v>
      </c>
      <c r="E1135" s="1001" t="s">
        <v>4568</v>
      </c>
      <c r="F1135" s="1004"/>
      <c r="G1135" s="824"/>
      <c r="H1135" s="825"/>
      <c r="I1135" s="826"/>
      <c r="J1135" s="826"/>
      <c r="K1135" s="826"/>
      <c r="L1135" s="826"/>
      <c r="M1135" s="826"/>
      <c r="AF1135" s="825"/>
      <c r="AG1135" s="825"/>
      <c r="AH1135" s="825"/>
      <c r="AI1135" s="825"/>
      <c r="AJ1135" s="825"/>
    </row>
    <row r="1136" spans="1:36">
      <c r="F1136" s="840"/>
      <c r="G1136" s="860"/>
      <c r="H1136" s="825"/>
      <c r="I1136" s="826"/>
      <c r="J1136" s="826"/>
      <c r="K1136" s="826"/>
      <c r="L1136" s="826"/>
      <c r="M1136" s="826"/>
      <c r="AF1136" s="825"/>
      <c r="AG1136" s="825"/>
      <c r="AH1136" s="825"/>
      <c r="AI1136" s="825"/>
      <c r="AJ1136" s="825"/>
    </row>
    <row r="1137" spans="1:36" ht="84">
      <c r="A1137" s="857"/>
      <c r="B1137" s="857"/>
      <c r="C1137" s="859" t="s">
        <v>4118</v>
      </c>
      <c r="D1137" s="840"/>
      <c r="E1137" s="860"/>
      <c r="F1137" s="840"/>
      <c r="G1137" s="860"/>
      <c r="H1137" s="825"/>
      <c r="I1137" s="826"/>
      <c r="J1137" s="826"/>
      <c r="K1137" s="826"/>
      <c r="L1137" s="826"/>
      <c r="M1137" s="826"/>
      <c r="AF1137" s="825"/>
      <c r="AG1137" s="825"/>
      <c r="AH1137" s="825"/>
      <c r="AI1137" s="825"/>
      <c r="AJ1137" s="825"/>
    </row>
    <row r="1138" spans="1:36">
      <c r="A1138" s="857"/>
      <c r="B1138" s="857" t="s">
        <v>3302</v>
      </c>
      <c r="C1138" s="858"/>
      <c r="D1138" s="840"/>
      <c r="E1138" s="860"/>
      <c r="G1138" s="860"/>
      <c r="H1138" s="825"/>
      <c r="I1138" s="826"/>
      <c r="J1138" s="826"/>
      <c r="K1138" s="826"/>
      <c r="L1138" s="826"/>
      <c r="M1138" s="826"/>
      <c r="AF1138" s="825"/>
      <c r="AG1138" s="825"/>
      <c r="AH1138" s="825"/>
      <c r="AI1138" s="825"/>
      <c r="AJ1138" s="825"/>
    </row>
    <row r="1139" spans="1:36">
      <c r="A1139" s="857"/>
      <c r="B1139" s="857" t="str">
        <f>B$55</f>
        <v>MA</v>
      </c>
      <c r="C1139" s="858"/>
      <c r="D1139" s="840"/>
      <c r="E1139" s="860"/>
      <c r="F1139" s="840"/>
      <c r="G1139" s="860"/>
      <c r="H1139" s="825"/>
      <c r="I1139" s="826"/>
      <c r="J1139" s="826"/>
      <c r="K1139" s="826"/>
      <c r="L1139" s="826"/>
      <c r="M1139" s="826"/>
      <c r="AF1139" s="825"/>
      <c r="AG1139" s="825"/>
      <c r="AH1139" s="825"/>
      <c r="AI1139" s="825"/>
      <c r="AJ1139" s="825"/>
    </row>
    <row r="1140" spans="1:36">
      <c r="A1140" s="857"/>
      <c r="B1140" s="857" t="str">
        <f>B$56</f>
        <v>S1</v>
      </c>
      <c r="C1140" s="858"/>
      <c r="D1140" s="840"/>
      <c r="E1140" s="860"/>
      <c r="F1140" s="840"/>
      <c r="G1140" s="860"/>
      <c r="H1140" s="825"/>
      <c r="I1140" s="826"/>
      <c r="J1140" s="826"/>
      <c r="K1140" s="826"/>
      <c r="L1140" s="826"/>
      <c r="M1140" s="826"/>
      <c r="AF1140" s="825"/>
      <c r="AG1140" s="825"/>
      <c r="AH1140" s="825"/>
      <c r="AI1140" s="825"/>
      <c r="AJ1140" s="825"/>
    </row>
    <row r="1141" spans="1:36">
      <c r="A1141" s="857"/>
      <c r="B1141" s="857" t="str">
        <f>B$57</f>
        <v>S2</v>
      </c>
      <c r="C1141" s="858"/>
      <c r="D1141" s="840"/>
      <c r="E1141" s="860"/>
      <c r="F1141" s="840"/>
      <c r="G1141" s="860"/>
      <c r="H1141" s="825"/>
      <c r="I1141" s="826"/>
      <c r="J1141" s="826"/>
      <c r="K1141" s="826"/>
      <c r="L1141" s="826"/>
      <c r="M1141" s="826"/>
      <c r="AF1141" s="825"/>
      <c r="AG1141" s="825"/>
      <c r="AH1141" s="825"/>
      <c r="AI1141" s="825"/>
      <c r="AJ1141" s="825"/>
    </row>
    <row r="1142" spans="1:36">
      <c r="A1142" s="857"/>
      <c r="B1142" s="857" t="str">
        <f>B$58</f>
        <v>S3</v>
      </c>
      <c r="C1142" s="858"/>
      <c r="D1142" s="840"/>
      <c r="E1142" s="860"/>
      <c r="F1142" s="840"/>
      <c r="G1142" s="824"/>
      <c r="H1142" s="825"/>
      <c r="I1142" s="826"/>
      <c r="J1142" s="826"/>
      <c r="K1142" s="826"/>
      <c r="L1142" s="826"/>
      <c r="M1142" s="826"/>
      <c r="AF1142" s="825"/>
      <c r="AG1142" s="825"/>
      <c r="AH1142" s="825"/>
      <c r="AI1142" s="825"/>
      <c r="AJ1142" s="825"/>
    </row>
    <row r="1143" spans="1:36" ht="84">
      <c r="A1143" s="857"/>
      <c r="B1143" s="857" t="str">
        <f>B$59</f>
        <v>S4</v>
      </c>
      <c r="C1143" s="1002" t="s">
        <v>4580</v>
      </c>
      <c r="D1143" s="861" t="s">
        <v>3761</v>
      </c>
      <c r="E1143" s="860"/>
      <c r="F1143" s="823"/>
      <c r="G1143" s="860"/>
      <c r="H1143" s="825"/>
      <c r="I1143" s="826"/>
      <c r="J1143" s="826"/>
      <c r="K1143" s="826"/>
      <c r="L1143" s="826"/>
      <c r="M1143" s="826"/>
      <c r="AF1143" s="825"/>
      <c r="AG1143" s="825"/>
      <c r="AH1143" s="825"/>
      <c r="AI1143" s="825"/>
      <c r="AJ1143" s="825"/>
    </row>
    <row r="1144" spans="1:36">
      <c r="F1144" s="840"/>
      <c r="G1144" s="860"/>
      <c r="H1144" s="825"/>
      <c r="I1144" s="826"/>
      <c r="J1144" s="826"/>
      <c r="K1144" s="826"/>
      <c r="L1144" s="826"/>
      <c r="M1144" s="826"/>
      <c r="AF1144" s="825"/>
      <c r="AG1144" s="825"/>
      <c r="AH1144" s="825"/>
      <c r="AI1144" s="825"/>
      <c r="AJ1144" s="825"/>
    </row>
    <row r="1145" spans="1:36" ht="56">
      <c r="A1145" s="857"/>
      <c r="B1145" s="857"/>
      <c r="C1145" s="859" t="s">
        <v>4119</v>
      </c>
      <c r="D1145" s="840"/>
      <c r="E1145" s="860"/>
      <c r="F1145" s="840"/>
      <c r="H1145" s="857"/>
      <c r="I1145" s="857" t="str">
        <f>I$55</f>
        <v>MA</v>
      </c>
      <c r="J1145" s="858"/>
      <c r="K1145" s="840"/>
      <c r="L1145" s="860"/>
    </row>
    <row r="1146" spans="1:36">
      <c r="A1146" s="857"/>
      <c r="B1146" s="857" t="s">
        <v>3302</v>
      </c>
      <c r="C1146" s="858"/>
      <c r="D1146" s="840"/>
      <c r="E1146" s="860"/>
      <c r="H1146" s="857"/>
      <c r="I1146" s="857" t="str">
        <f>I$56</f>
        <v>S1</v>
      </c>
      <c r="J1146" s="858"/>
      <c r="K1146" s="840"/>
      <c r="L1146" s="860"/>
    </row>
    <row r="1147" spans="1:36">
      <c r="A1147" s="857"/>
      <c r="B1147" s="857" t="str">
        <f>B$55</f>
        <v>MA</v>
      </c>
      <c r="C1147" s="858"/>
      <c r="D1147" s="840"/>
      <c r="E1147" s="860"/>
      <c r="F1147" s="840"/>
      <c r="H1147" s="857"/>
      <c r="I1147" s="857" t="str">
        <f>I$57</f>
        <v>S2</v>
      </c>
      <c r="J1147" s="858"/>
      <c r="K1147" s="840"/>
      <c r="L1147" s="860"/>
    </row>
    <row r="1148" spans="1:36">
      <c r="A1148" s="857"/>
      <c r="B1148" s="857" t="str">
        <f>B$56</f>
        <v>S1</v>
      </c>
      <c r="C1148" s="858"/>
      <c r="D1148" s="840"/>
      <c r="E1148" s="860"/>
      <c r="F1148" s="840"/>
      <c r="H1148" s="857"/>
      <c r="I1148" s="857" t="str">
        <f>I$58</f>
        <v>S3</v>
      </c>
      <c r="J1148" s="858"/>
      <c r="K1148" s="840"/>
      <c r="L1148" s="860"/>
    </row>
    <row r="1149" spans="1:36">
      <c r="A1149" s="857"/>
      <c r="B1149" s="857" t="str">
        <f>B$57</f>
        <v>S2</v>
      </c>
      <c r="C1149" s="858"/>
      <c r="D1149" s="840"/>
      <c r="E1149" s="860"/>
      <c r="F1149" s="840"/>
      <c r="H1149" s="857"/>
      <c r="I1149" s="857" t="str">
        <f>I$59</f>
        <v>S4</v>
      </c>
      <c r="J1149" s="858"/>
      <c r="K1149" s="840"/>
      <c r="L1149" s="860"/>
    </row>
    <row r="1150" spans="1:36">
      <c r="A1150" s="857"/>
      <c r="B1150" s="857" t="str">
        <f>B$58</f>
        <v>S3</v>
      </c>
      <c r="C1150" s="858"/>
      <c r="D1150" s="840"/>
      <c r="E1150" s="860"/>
      <c r="F1150" s="840"/>
      <c r="J1150" s="867"/>
    </row>
    <row r="1151" spans="1:36" ht="28">
      <c r="A1151" s="857"/>
      <c r="B1151" s="857" t="str">
        <f>B$59</f>
        <v>S4</v>
      </c>
      <c r="C1151" s="1002" t="s">
        <v>4658</v>
      </c>
      <c r="D1151" s="861" t="s">
        <v>3761</v>
      </c>
      <c r="E1151" s="860"/>
      <c r="F1151" s="823"/>
      <c r="H1151" s="849">
        <v>8.1999999999999993</v>
      </c>
      <c r="I1151" s="849"/>
      <c r="J1151" s="848" t="s">
        <v>4120</v>
      </c>
      <c r="K1151" s="862"/>
      <c r="L1151" s="863"/>
    </row>
    <row r="1152" spans="1:36">
      <c r="F1152" s="840"/>
      <c r="H1152" s="857"/>
      <c r="I1152" s="857"/>
      <c r="J1152" s="859" t="s">
        <v>4121</v>
      </c>
      <c r="K1152" s="840"/>
      <c r="L1152" s="860"/>
    </row>
    <row r="1153" spans="1:12" ht="126">
      <c r="A1153" s="857"/>
      <c r="B1153" s="857"/>
      <c r="C1153" s="859" t="s">
        <v>4122</v>
      </c>
      <c r="D1153" s="840"/>
      <c r="E1153" s="860"/>
      <c r="F1153" s="840"/>
      <c r="H1153" s="857"/>
      <c r="I1153" s="857" t="s">
        <v>3302</v>
      </c>
      <c r="J1153" s="858"/>
      <c r="K1153" s="840"/>
      <c r="L1153" s="860"/>
    </row>
    <row r="1154" spans="1:12">
      <c r="A1154" s="857"/>
      <c r="B1154" s="857" t="s">
        <v>3302</v>
      </c>
      <c r="C1154" s="858"/>
      <c r="D1154" s="840"/>
      <c r="E1154" s="860"/>
      <c r="F1154" s="840"/>
      <c r="H1154" s="857"/>
      <c r="I1154" s="857" t="str">
        <f>I$55</f>
        <v>MA</v>
      </c>
      <c r="J1154" s="858"/>
      <c r="K1154" s="840"/>
      <c r="L1154" s="860"/>
    </row>
    <row r="1155" spans="1:12">
      <c r="A1155" s="857"/>
      <c r="B1155" s="857" t="str">
        <f>B$55</f>
        <v>MA</v>
      </c>
      <c r="C1155" s="858"/>
      <c r="D1155" s="840"/>
      <c r="E1155" s="860"/>
      <c r="F1155" s="840"/>
      <c r="H1155" s="857"/>
      <c r="I1155" s="857" t="str">
        <f>I$56</f>
        <v>S1</v>
      </c>
      <c r="J1155" s="858"/>
      <c r="K1155" s="840"/>
      <c r="L1155" s="860"/>
    </row>
    <row r="1156" spans="1:12">
      <c r="A1156" s="857"/>
      <c r="B1156" s="857" t="str">
        <f>B$56</f>
        <v>S1</v>
      </c>
      <c r="C1156" s="858"/>
      <c r="D1156" s="840"/>
      <c r="E1156" s="860"/>
      <c r="F1156" s="840"/>
      <c r="H1156" s="857"/>
      <c r="I1156" s="857" t="str">
        <f>I$57</f>
        <v>S2</v>
      </c>
      <c r="J1156" s="858"/>
      <c r="K1156" s="840"/>
      <c r="L1156" s="860"/>
    </row>
    <row r="1157" spans="1:12">
      <c r="A1157" s="857"/>
      <c r="B1157" s="857" t="str">
        <f>B$57</f>
        <v>S2</v>
      </c>
      <c r="C1157" s="858"/>
      <c r="D1157" s="840"/>
      <c r="E1157" s="860"/>
      <c r="F1157" s="840"/>
      <c r="H1157" s="857"/>
      <c r="I1157" s="857" t="str">
        <f>I$58</f>
        <v>S3</v>
      </c>
      <c r="J1157" s="858"/>
      <c r="K1157" s="840"/>
      <c r="L1157" s="860"/>
    </row>
    <row r="1158" spans="1:12">
      <c r="A1158" s="857"/>
      <c r="B1158" s="857" t="str">
        <f>B$58</f>
        <v>S3</v>
      </c>
      <c r="C1158" s="858"/>
      <c r="D1158" s="840"/>
      <c r="E1158" s="860"/>
      <c r="F1158" s="823"/>
      <c r="H1158" s="857"/>
      <c r="I1158" s="857" t="str">
        <f>I$59</f>
        <v>S4</v>
      </c>
      <c r="J1158" s="858"/>
      <c r="K1158" s="840"/>
      <c r="L1158" s="860"/>
    </row>
    <row r="1159" spans="1:12" ht="56">
      <c r="A1159" s="857"/>
      <c r="B1159" s="857" t="str">
        <f>B$59</f>
        <v>S4</v>
      </c>
      <c r="C1159" s="858" t="s">
        <v>4569</v>
      </c>
      <c r="D1159" s="861" t="s">
        <v>3761</v>
      </c>
      <c r="E1159" s="860"/>
      <c r="F1159" s="840"/>
    </row>
    <row r="1160" spans="1:12">
      <c r="F1160" s="840"/>
      <c r="H1160" s="857"/>
      <c r="I1160" s="857"/>
      <c r="J1160" s="859" t="s">
        <v>3528</v>
      </c>
      <c r="K1160" s="840"/>
      <c r="L1160" s="860"/>
    </row>
    <row r="1161" spans="1:12" ht="28">
      <c r="A1161" s="857"/>
      <c r="B1161" s="857"/>
      <c r="C1161" s="859" t="s">
        <v>4123</v>
      </c>
      <c r="D1161" s="840"/>
      <c r="E1161" s="860"/>
      <c r="H1161" s="857"/>
      <c r="I1161" s="857" t="s">
        <v>3302</v>
      </c>
      <c r="J1161" s="858"/>
      <c r="K1161" s="840"/>
      <c r="L1161" s="860"/>
    </row>
    <row r="1162" spans="1:12">
      <c r="A1162" s="857"/>
      <c r="B1162" s="857" t="s">
        <v>3302</v>
      </c>
      <c r="C1162" s="858"/>
      <c r="D1162" s="840"/>
      <c r="E1162" s="860"/>
      <c r="H1162" s="857"/>
      <c r="I1162" s="857" t="str">
        <f>I$55</f>
        <v>MA</v>
      </c>
      <c r="J1162" s="858"/>
      <c r="K1162" s="840"/>
      <c r="L1162" s="860"/>
    </row>
    <row r="1163" spans="1:12">
      <c r="A1163" s="857"/>
      <c r="B1163" s="857" t="str">
        <f>B$55</f>
        <v>MA</v>
      </c>
      <c r="C1163" s="858"/>
      <c r="D1163" s="840"/>
      <c r="E1163" s="860"/>
      <c r="H1163" s="857"/>
      <c r="I1163" s="857" t="str">
        <f>I$56</f>
        <v>S1</v>
      </c>
      <c r="J1163" s="858"/>
      <c r="K1163" s="840"/>
      <c r="L1163" s="860"/>
    </row>
    <row r="1164" spans="1:12">
      <c r="A1164" s="857"/>
      <c r="B1164" s="857" t="str">
        <f>B$56</f>
        <v>S1</v>
      </c>
      <c r="C1164" s="858"/>
      <c r="D1164" s="840"/>
      <c r="E1164" s="860"/>
      <c r="H1164" s="857"/>
      <c r="I1164" s="857" t="str">
        <f>I$57</f>
        <v>S2</v>
      </c>
      <c r="J1164" s="858"/>
      <c r="K1164" s="840"/>
      <c r="L1164" s="860"/>
    </row>
    <row r="1165" spans="1:12">
      <c r="A1165" s="857"/>
      <c r="B1165" s="857" t="str">
        <f>B$57</f>
        <v>S2</v>
      </c>
      <c r="C1165" s="858"/>
      <c r="D1165" s="840"/>
      <c r="E1165" s="860"/>
      <c r="H1165" s="857"/>
      <c r="I1165" s="857" t="str">
        <f>I$58</f>
        <v>S3</v>
      </c>
      <c r="J1165" s="858"/>
      <c r="K1165" s="840"/>
      <c r="L1165" s="860"/>
    </row>
    <row r="1166" spans="1:12">
      <c r="A1166" s="857"/>
      <c r="B1166" s="857" t="str">
        <f>B$58</f>
        <v>S3</v>
      </c>
      <c r="C1166" s="858"/>
      <c r="D1166" s="840"/>
      <c r="E1166" s="860"/>
      <c r="H1166" s="857"/>
      <c r="I1166" s="857" t="str">
        <f>I$59</f>
        <v>S4</v>
      </c>
      <c r="J1166" s="858"/>
      <c r="K1166" s="840"/>
      <c r="L1166" s="860"/>
    </row>
    <row r="1167" spans="1:12" ht="28">
      <c r="A1167" s="857"/>
      <c r="B1167" s="857" t="str">
        <f>B$59</f>
        <v>S4</v>
      </c>
      <c r="C1167" s="858" t="s">
        <v>4659</v>
      </c>
      <c r="D1167" s="861" t="s">
        <v>3761</v>
      </c>
      <c r="E1167" s="860"/>
    </row>
    <row r="1168" spans="1:12" ht="28">
      <c r="H1168" s="849">
        <v>8.3000000000000007</v>
      </c>
      <c r="I1168" s="849"/>
      <c r="J1168" s="848" t="s">
        <v>4124</v>
      </c>
      <c r="K1168" s="862"/>
      <c r="L1168" s="863"/>
    </row>
    <row r="1169" spans="1:12" ht="56">
      <c r="A1169" s="849">
        <v>6.8</v>
      </c>
      <c r="B1169" s="849"/>
      <c r="C1169" s="848" t="s">
        <v>4067</v>
      </c>
      <c r="D1169" s="862"/>
      <c r="E1169" s="863"/>
      <c r="H1169" s="857"/>
      <c r="I1169" s="857"/>
      <c r="J1169" s="859" t="s">
        <v>466</v>
      </c>
      <c r="K1169" s="840"/>
      <c r="L1169" s="860"/>
    </row>
    <row r="1170" spans="1:12" ht="98">
      <c r="A1170" s="857"/>
      <c r="B1170" s="857"/>
      <c r="C1170" s="859" t="s">
        <v>4125</v>
      </c>
      <c r="D1170" s="840"/>
      <c r="E1170" s="860"/>
      <c r="H1170" s="857"/>
      <c r="I1170" s="857" t="s">
        <v>3302</v>
      </c>
      <c r="J1170" s="858"/>
      <c r="K1170" s="840"/>
      <c r="L1170" s="860"/>
    </row>
    <row r="1171" spans="1:12">
      <c r="A1171" s="857"/>
      <c r="B1171" s="857" t="s">
        <v>3302</v>
      </c>
      <c r="C1171" s="858"/>
      <c r="D1171" s="840"/>
      <c r="E1171" s="860"/>
      <c r="H1171" s="857"/>
      <c r="I1171" s="857" t="str">
        <f>I$55</f>
        <v>MA</v>
      </c>
      <c r="J1171" s="858"/>
      <c r="K1171" s="840"/>
      <c r="L1171" s="860"/>
    </row>
    <row r="1172" spans="1:12">
      <c r="A1172" s="857"/>
      <c r="B1172" s="857" t="str">
        <f>B$55</f>
        <v>MA</v>
      </c>
      <c r="C1172" s="858"/>
      <c r="D1172" s="840"/>
      <c r="E1172" s="860"/>
      <c r="H1172" s="857"/>
      <c r="I1172" s="857" t="str">
        <f>I$56</f>
        <v>S1</v>
      </c>
      <c r="J1172" s="858"/>
      <c r="K1172" s="840"/>
      <c r="L1172" s="860"/>
    </row>
    <row r="1173" spans="1:12">
      <c r="A1173" s="857"/>
      <c r="B1173" s="857" t="str">
        <f>B$56</f>
        <v>S1</v>
      </c>
      <c r="C1173" s="858"/>
      <c r="D1173" s="840"/>
      <c r="E1173" s="860"/>
      <c r="H1173" s="857"/>
      <c r="I1173" s="857" t="str">
        <f>I$57</f>
        <v>S2</v>
      </c>
      <c r="J1173" s="858"/>
      <c r="K1173" s="840"/>
      <c r="L1173" s="860"/>
    </row>
    <row r="1174" spans="1:12">
      <c r="A1174" s="857"/>
      <c r="B1174" s="857" t="str">
        <f>B$57</f>
        <v>S2</v>
      </c>
      <c r="C1174" s="858"/>
      <c r="D1174" s="840"/>
      <c r="E1174" s="860"/>
      <c r="H1174" s="857"/>
      <c r="I1174" s="857" t="str">
        <f>I$58</f>
        <v>S3</v>
      </c>
      <c r="J1174" s="858"/>
      <c r="K1174" s="840"/>
      <c r="L1174" s="860"/>
    </row>
    <row r="1175" spans="1:12">
      <c r="A1175" s="857"/>
      <c r="B1175" s="857" t="str">
        <f>B$58</f>
        <v>S3</v>
      </c>
      <c r="C1175" s="858"/>
      <c r="D1175" s="840"/>
      <c r="E1175" s="860"/>
      <c r="H1175" s="857"/>
      <c r="I1175" s="857" t="str">
        <f>I$59</f>
        <v>S4</v>
      </c>
      <c r="J1175" s="858"/>
      <c r="K1175" s="840"/>
      <c r="L1175" s="860"/>
    </row>
    <row r="1176" spans="1:12" ht="70">
      <c r="A1176" s="857"/>
      <c r="B1176" s="857" t="str">
        <f>B$59</f>
        <v>S4</v>
      </c>
      <c r="C1176" s="858" t="s">
        <v>4570</v>
      </c>
      <c r="D1176" s="861" t="s">
        <v>3761</v>
      </c>
      <c r="E1176" s="860"/>
    </row>
    <row r="1177" spans="1:12">
      <c r="H1177" s="857"/>
      <c r="I1177" s="857"/>
      <c r="J1177" s="859" t="s">
        <v>2218</v>
      </c>
      <c r="K1177" s="840"/>
      <c r="L1177" s="860"/>
    </row>
    <row r="1178" spans="1:12" ht="28">
      <c r="A1178" s="857"/>
      <c r="B1178" s="857"/>
      <c r="C1178" s="859" t="s">
        <v>4126</v>
      </c>
      <c r="D1178" s="840"/>
      <c r="E1178" s="860"/>
      <c r="H1178" s="857"/>
      <c r="I1178" s="857" t="s">
        <v>3302</v>
      </c>
      <c r="J1178" s="858"/>
      <c r="K1178" s="840"/>
      <c r="L1178" s="860"/>
    </row>
    <row r="1179" spans="1:12">
      <c r="A1179" s="857"/>
      <c r="B1179" s="857" t="s">
        <v>3302</v>
      </c>
      <c r="C1179" s="858"/>
      <c r="D1179" s="840"/>
      <c r="E1179" s="860"/>
      <c r="H1179" s="857"/>
      <c r="I1179" s="857" t="str">
        <f>I$55</f>
        <v>MA</v>
      </c>
      <c r="J1179" s="858"/>
      <c r="K1179" s="840"/>
      <c r="L1179" s="860"/>
    </row>
    <row r="1180" spans="1:12">
      <c r="A1180" s="857"/>
      <c r="B1180" s="857" t="str">
        <f>B$55</f>
        <v>MA</v>
      </c>
      <c r="C1180" s="858"/>
      <c r="D1180" s="840"/>
      <c r="E1180" s="860"/>
      <c r="H1180" s="857"/>
      <c r="I1180" s="857" t="str">
        <f>I$56</f>
        <v>S1</v>
      </c>
      <c r="J1180" s="858"/>
      <c r="K1180" s="840"/>
      <c r="L1180" s="860"/>
    </row>
    <row r="1181" spans="1:12">
      <c r="A1181" s="857"/>
      <c r="B1181" s="857" t="str">
        <f>B$56</f>
        <v>S1</v>
      </c>
      <c r="C1181" s="858"/>
      <c r="D1181" s="840"/>
      <c r="E1181" s="860"/>
      <c r="H1181" s="857"/>
      <c r="I1181" s="857" t="str">
        <f>I$57</f>
        <v>S2</v>
      </c>
      <c r="J1181" s="858"/>
      <c r="K1181" s="840"/>
      <c r="L1181" s="860"/>
    </row>
    <row r="1182" spans="1:12">
      <c r="A1182" s="857"/>
      <c r="B1182" s="857" t="str">
        <f>B$57</f>
        <v>S2</v>
      </c>
      <c r="C1182" s="858"/>
      <c r="D1182" s="840"/>
      <c r="E1182" s="860"/>
      <c r="H1182" s="857"/>
      <c r="I1182" s="857" t="str">
        <f>I$58</f>
        <v>S3</v>
      </c>
      <c r="J1182" s="858"/>
      <c r="K1182" s="840"/>
      <c r="L1182" s="860"/>
    </row>
    <row r="1183" spans="1:12">
      <c r="A1183" s="857"/>
      <c r="B1183" s="857" t="str">
        <f>B$58</f>
        <v>S3</v>
      </c>
      <c r="C1183" s="858"/>
      <c r="D1183" s="840"/>
      <c r="E1183" s="860"/>
      <c r="H1183" s="857"/>
      <c r="I1183" s="857" t="str">
        <f>I$59</f>
        <v>S4</v>
      </c>
      <c r="J1183" s="858"/>
      <c r="K1183" s="840"/>
      <c r="L1183" s="860"/>
    </row>
    <row r="1184" spans="1:12" ht="56">
      <c r="A1184" s="857"/>
      <c r="B1184" s="857" t="str">
        <f>B$59</f>
        <v>S4</v>
      </c>
      <c r="C1184" s="1002" t="s">
        <v>4579</v>
      </c>
      <c r="D1184" s="861" t="s">
        <v>3761</v>
      </c>
      <c r="E1184" s="860"/>
    </row>
    <row r="1185" spans="1:12" ht="28">
      <c r="H1185" s="849">
        <v>8.4</v>
      </c>
      <c r="I1185" s="849"/>
      <c r="J1185" s="848" t="s">
        <v>4127</v>
      </c>
      <c r="K1185" s="862"/>
      <c r="L1185" s="863"/>
    </row>
    <row r="1186" spans="1:12" ht="70">
      <c r="A1186" s="857"/>
      <c r="B1186" s="857"/>
      <c r="C1186" s="859" t="s">
        <v>4128</v>
      </c>
      <c r="D1186" s="840"/>
      <c r="E1186" s="860"/>
      <c r="H1186" s="857"/>
      <c r="I1186" s="857"/>
      <c r="J1186" s="859" t="s">
        <v>467</v>
      </c>
      <c r="K1186" s="840"/>
      <c r="L1186" s="860"/>
    </row>
    <row r="1187" spans="1:12">
      <c r="A1187" s="857"/>
      <c r="B1187" s="857" t="s">
        <v>3302</v>
      </c>
      <c r="C1187" s="858"/>
      <c r="D1187" s="840"/>
      <c r="E1187" s="860"/>
      <c r="H1187" s="857"/>
      <c r="I1187" s="857" t="s">
        <v>3302</v>
      </c>
      <c r="J1187" s="858"/>
      <c r="K1187" s="840"/>
      <c r="L1187" s="860"/>
    </row>
    <row r="1188" spans="1:12">
      <c r="A1188" s="857"/>
      <c r="B1188" s="857" t="str">
        <f>B$55</f>
        <v>MA</v>
      </c>
      <c r="C1188" s="858"/>
      <c r="D1188" s="840"/>
      <c r="E1188" s="860"/>
      <c r="H1188" s="857"/>
      <c r="I1188" s="857" t="str">
        <f>I$55</f>
        <v>MA</v>
      </c>
      <c r="J1188" s="858"/>
      <c r="K1188" s="840"/>
      <c r="L1188" s="860"/>
    </row>
    <row r="1189" spans="1:12">
      <c r="A1189" s="857"/>
      <c r="B1189" s="857" t="str">
        <f>B$56</f>
        <v>S1</v>
      </c>
      <c r="C1189" s="858"/>
      <c r="D1189" s="840"/>
      <c r="E1189" s="860"/>
      <c r="H1189" s="857"/>
      <c r="I1189" s="857" t="str">
        <f>I$56</f>
        <v>S1</v>
      </c>
      <c r="J1189" s="858"/>
      <c r="K1189" s="840"/>
      <c r="L1189" s="860"/>
    </row>
    <row r="1190" spans="1:12">
      <c r="A1190" s="857"/>
      <c r="B1190" s="857" t="str">
        <f>B$57</f>
        <v>S2</v>
      </c>
      <c r="C1190" s="858"/>
      <c r="D1190" s="840"/>
      <c r="E1190" s="860"/>
      <c r="H1190" s="857"/>
      <c r="I1190" s="857" t="str">
        <f>I$57</f>
        <v>S2</v>
      </c>
      <c r="J1190" s="858"/>
      <c r="K1190" s="840"/>
      <c r="L1190" s="860"/>
    </row>
    <row r="1191" spans="1:12">
      <c r="A1191" s="857"/>
      <c r="B1191" s="857" t="str">
        <f>B$58</f>
        <v>S3</v>
      </c>
      <c r="C1191" s="858"/>
      <c r="D1191" s="840"/>
      <c r="E1191" s="860"/>
      <c r="H1191" s="857"/>
      <c r="I1191" s="857" t="str">
        <f>I$58</f>
        <v>S3</v>
      </c>
      <c r="J1191" s="858"/>
      <c r="K1191" s="840"/>
      <c r="L1191" s="860"/>
    </row>
    <row r="1192" spans="1:12" ht="28">
      <c r="A1192" s="857"/>
      <c r="B1192" s="857" t="str">
        <f>B$59</f>
        <v>S4</v>
      </c>
      <c r="C1192" s="858" t="s">
        <v>4661</v>
      </c>
      <c r="D1192" s="861" t="s">
        <v>3761</v>
      </c>
      <c r="E1192" s="860"/>
      <c r="H1192" s="857"/>
      <c r="I1192" s="857" t="str">
        <f>I$59</f>
        <v>S4</v>
      </c>
      <c r="J1192" s="858"/>
      <c r="K1192" s="840"/>
      <c r="L1192" s="860"/>
    </row>
    <row r="1194" spans="1:12" ht="112">
      <c r="A1194" s="857"/>
      <c r="B1194" s="857"/>
      <c r="C1194" s="859" t="s">
        <v>4129</v>
      </c>
      <c r="D1194" s="840"/>
      <c r="E1194" s="860"/>
      <c r="H1194" s="849">
        <v>8.5</v>
      </c>
      <c r="I1194" s="849"/>
      <c r="J1194" s="848" t="s">
        <v>4130</v>
      </c>
      <c r="K1194" s="862"/>
      <c r="L1194" s="863"/>
    </row>
    <row r="1195" spans="1:12">
      <c r="A1195" s="857"/>
      <c r="B1195" s="857" t="s">
        <v>3302</v>
      </c>
      <c r="C1195" s="858"/>
      <c r="D1195" s="840"/>
      <c r="E1195" s="860"/>
      <c r="H1195" s="857"/>
      <c r="I1195" s="857"/>
      <c r="J1195" s="859" t="s">
        <v>3586</v>
      </c>
      <c r="K1195" s="840"/>
      <c r="L1195" s="860"/>
    </row>
    <row r="1196" spans="1:12">
      <c r="A1196" s="857"/>
      <c r="B1196" s="857" t="str">
        <f>B$55</f>
        <v>MA</v>
      </c>
      <c r="C1196" s="858"/>
      <c r="D1196" s="840"/>
      <c r="E1196" s="860"/>
      <c r="H1196" s="857"/>
      <c r="I1196" s="857" t="s">
        <v>3302</v>
      </c>
      <c r="J1196" s="858"/>
      <c r="K1196" s="840"/>
      <c r="L1196" s="860"/>
    </row>
    <row r="1197" spans="1:12">
      <c r="A1197" s="857"/>
      <c r="B1197" s="857" t="str">
        <f>B$56</f>
        <v>S1</v>
      </c>
      <c r="C1197" s="858"/>
      <c r="D1197" s="840"/>
      <c r="E1197" s="860"/>
      <c r="H1197" s="857"/>
      <c r="I1197" s="857" t="str">
        <f>I$55</f>
        <v>MA</v>
      </c>
      <c r="J1197" s="858"/>
      <c r="K1197" s="840"/>
      <c r="L1197" s="860"/>
    </row>
    <row r="1198" spans="1:12">
      <c r="A1198" s="857"/>
      <c r="B1198" s="857" t="str">
        <f>B$57</f>
        <v>S2</v>
      </c>
      <c r="C1198" s="858"/>
      <c r="D1198" s="840"/>
      <c r="E1198" s="860"/>
      <c r="H1198" s="857"/>
      <c r="I1198" s="857" t="str">
        <f>I$56</f>
        <v>S1</v>
      </c>
      <c r="J1198" s="858"/>
      <c r="K1198" s="840"/>
      <c r="L1198" s="860"/>
    </row>
    <row r="1199" spans="1:12">
      <c r="A1199" s="857"/>
      <c r="B1199" s="857" t="str">
        <f>B$58</f>
        <v>S3</v>
      </c>
      <c r="C1199" s="858"/>
      <c r="D1199" s="840"/>
      <c r="E1199" s="860"/>
      <c r="H1199" s="857"/>
      <c r="I1199" s="857" t="str">
        <f>I$57</f>
        <v>S2</v>
      </c>
      <c r="J1199" s="858"/>
      <c r="K1199" s="840"/>
      <c r="L1199" s="860"/>
    </row>
    <row r="1200" spans="1:12" ht="42">
      <c r="A1200" s="857"/>
      <c r="B1200" s="857" t="str">
        <f>B$59</f>
        <v>S4</v>
      </c>
      <c r="C1200" s="858" t="s">
        <v>4662</v>
      </c>
      <c r="D1200" s="861" t="s">
        <v>3761</v>
      </c>
      <c r="E1200" s="860"/>
      <c r="H1200" s="857"/>
      <c r="I1200" s="857" t="str">
        <f>I$58</f>
        <v>S3</v>
      </c>
      <c r="J1200" s="858"/>
      <c r="K1200" s="840"/>
      <c r="L1200" s="860"/>
    </row>
    <row r="1201" spans="1:12" ht="84">
      <c r="A1201" s="857"/>
      <c r="B1201" s="857"/>
      <c r="C1201" s="859" t="s">
        <v>4571</v>
      </c>
      <c r="D1201" s="840"/>
      <c r="E1201" s="860"/>
      <c r="H1201" s="857"/>
      <c r="I1201" s="857"/>
      <c r="J1201" s="858"/>
      <c r="K1201" s="840"/>
      <c r="L1201" s="860"/>
    </row>
    <row r="1202" spans="1:12">
      <c r="A1202" s="857"/>
      <c r="B1202" s="857" t="s">
        <v>3302</v>
      </c>
      <c r="C1202" s="858"/>
      <c r="D1202" s="840"/>
      <c r="E1202" s="860"/>
      <c r="H1202" s="857"/>
      <c r="I1202" s="857"/>
      <c r="J1202" s="858"/>
      <c r="K1202" s="840"/>
      <c r="L1202" s="860"/>
    </row>
    <row r="1203" spans="1:12">
      <c r="A1203" s="857"/>
      <c r="B1203" s="857" t="s">
        <v>46</v>
      </c>
      <c r="C1203" s="858"/>
      <c r="D1203" s="840"/>
      <c r="E1203" s="860"/>
      <c r="H1203" s="857"/>
      <c r="I1203" s="857"/>
      <c r="J1203" s="858"/>
      <c r="K1203" s="840"/>
      <c r="L1203" s="860"/>
    </row>
    <row r="1204" spans="1:12">
      <c r="A1204" s="857"/>
      <c r="B1204" s="857" t="s">
        <v>47</v>
      </c>
      <c r="C1204" s="858"/>
      <c r="D1204" s="840"/>
      <c r="E1204" s="860"/>
      <c r="H1204" s="857"/>
      <c r="I1204" s="857"/>
      <c r="J1204" s="858"/>
      <c r="K1204" s="840"/>
      <c r="L1204" s="860"/>
    </row>
    <row r="1205" spans="1:12">
      <c r="A1205" s="857"/>
      <c r="B1205" s="857" t="s">
        <v>48</v>
      </c>
      <c r="C1205" s="858"/>
      <c r="D1205" s="840"/>
      <c r="E1205" s="860"/>
      <c r="H1205" s="857"/>
      <c r="I1205" s="857"/>
      <c r="J1205" s="858"/>
      <c r="K1205" s="840"/>
      <c r="L1205" s="860"/>
    </row>
    <row r="1206" spans="1:12">
      <c r="A1206" s="857"/>
      <c r="B1206" s="857" t="s">
        <v>49</v>
      </c>
      <c r="C1206" s="858"/>
      <c r="D1206" s="840"/>
      <c r="E1206" s="860"/>
      <c r="H1206" s="857"/>
      <c r="I1206" s="857"/>
      <c r="J1206" s="858"/>
      <c r="K1206" s="840"/>
      <c r="L1206" s="860"/>
    </row>
    <row r="1207" spans="1:12" ht="42">
      <c r="A1207" s="857"/>
      <c r="B1207" s="857" t="s">
        <v>50</v>
      </c>
      <c r="C1207" s="858" t="s">
        <v>4572</v>
      </c>
      <c r="D1207" s="861" t="s">
        <v>3761</v>
      </c>
      <c r="E1207" s="860"/>
      <c r="H1207" s="857"/>
      <c r="I1207" s="857"/>
      <c r="J1207" s="858"/>
      <c r="K1207" s="840"/>
      <c r="L1207" s="860"/>
    </row>
    <row r="1208" spans="1:12" ht="252">
      <c r="A1208" s="857"/>
      <c r="B1208" s="857"/>
      <c r="C1208" s="859" t="s">
        <v>4573</v>
      </c>
      <c r="D1208" s="840"/>
      <c r="H1208" s="857"/>
      <c r="I1208" s="857"/>
      <c r="J1208" s="858"/>
      <c r="K1208" s="840"/>
      <c r="L1208" s="860"/>
    </row>
    <row r="1209" spans="1:12" ht="168">
      <c r="A1209" s="857"/>
      <c r="B1209" s="857"/>
      <c r="C1209" s="869" t="s">
        <v>4574</v>
      </c>
      <c r="D1209" s="840"/>
      <c r="H1209" s="857"/>
      <c r="I1209" s="857"/>
      <c r="J1209" s="858"/>
      <c r="K1209" s="840"/>
      <c r="L1209" s="860"/>
    </row>
    <row r="1210" spans="1:12">
      <c r="A1210" s="857"/>
      <c r="B1210" s="857" t="s">
        <v>3302</v>
      </c>
      <c r="C1210" s="858"/>
      <c r="D1210" s="840"/>
      <c r="H1210" s="857"/>
      <c r="I1210" s="857"/>
      <c r="J1210" s="858"/>
      <c r="K1210" s="840"/>
      <c r="L1210" s="860"/>
    </row>
    <row r="1211" spans="1:12">
      <c r="A1211" s="857"/>
      <c r="B1211" s="857" t="s">
        <v>3302</v>
      </c>
      <c r="C1211" s="858"/>
      <c r="D1211" s="840"/>
      <c r="E1211" s="1003"/>
      <c r="H1211" s="857"/>
      <c r="I1211" s="857"/>
      <c r="J1211" s="858"/>
      <c r="K1211" s="840"/>
      <c r="L1211" s="860"/>
    </row>
    <row r="1212" spans="1:12">
      <c r="A1212" s="857"/>
      <c r="B1212" s="857" t="s">
        <v>46</v>
      </c>
      <c r="C1212" s="858"/>
      <c r="D1212" s="840"/>
      <c r="E1212" s="860"/>
      <c r="H1212" s="857"/>
      <c r="I1212" s="857"/>
      <c r="J1212" s="858"/>
      <c r="K1212" s="840"/>
      <c r="L1212" s="860"/>
    </row>
    <row r="1213" spans="1:12">
      <c r="A1213" s="857"/>
      <c r="B1213" s="857" t="s">
        <v>47</v>
      </c>
      <c r="C1213" s="858"/>
      <c r="D1213" s="840"/>
      <c r="E1213" s="860"/>
      <c r="H1213" s="857"/>
      <c r="I1213" s="857"/>
      <c r="J1213" s="858"/>
      <c r="K1213" s="840"/>
      <c r="L1213" s="860"/>
    </row>
    <row r="1214" spans="1:12">
      <c r="A1214" s="857"/>
      <c r="B1214" s="857" t="s">
        <v>48</v>
      </c>
      <c r="C1214" s="858"/>
      <c r="D1214" s="840"/>
      <c r="E1214" s="860"/>
      <c r="H1214" s="857"/>
      <c r="I1214" s="857"/>
      <c r="J1214" s="858"/>
      <c r="K1214" s="840"/>
      <c r="L1214" s="860"/>
    </row>
    <row r="1215" spans="1:12">
      <c r="A1215" s="857"/>
      <c r="B1215" s="857" t="s">
        <v>49</v>
      </c>
      <c r="C1215" s="858"/>
      <c r="D1215" s="840"/>
      <c r="E1215" s="860"/>
      <c r="H1215" s="857"/>
      <c r="I1215" s="857"/>
      <c r="J1215" s="858"/>
      <c r="K1215" s="840"/>
      <c r="L1215" s="860"/>
    </row>
    <row r="1216" spans="1:12" ht="28">
      <c r="A1216" s="857"/>
      <c r="B1216" s="857" t="s">
        <v>50</v>
      </c>
      <c r="C1216" s="858" t="s">
        <v>4577</v>
      </c>
      <c r="D1216" s="861" t="s">
        <v>3761</v>
      </c>
      <c r="E1216" s="860"/>
      <c r="H1216" s="857"/>
      <c r="I1216" s="857"/>
      <c r="J1216" s="858"/>
      <c r="K1216" s="840"/>
      <c r="L1216" s="860"/>
    </row>
    <row r="1217" spans="1:12" ht="98">
      <c r="A1217" s="857"/>
      <c r="B1217" s="857"/>
      <c r="C1217" s="869" t="s">
        <v>4575</v>
      </c>
      <c r="D1217" s="840"/>
      <c r="E1217" s="1005"/>
      <c r="H1217" s="857"/>
      <c r="I1217" s="857"/>
      <c r="J1217" s="858"/>
      <c r="K1217" s="840"/>
      <c r="L1217" s="860"/>
    </row>
    <row r="1218" spans="1:12">
      <c r="A1218" s="857"/>
      <c r="B1218" s="857" t="s">
        <v>3302</v>
      </c>
      <c r="C1218" s="858"/>
      <c r="D1218" s="840"/>
      <c r="E1218" s="1005"/>
      <c r="H1218" s="857"/>
      <c r="I1218" s="857"/>
      <c r="J1218" s="858"/>
      <c r="K1218" s="840"/>
      <c r="L1218" s="860"/>
    </row>
    <row r="1219" spans="1:12">
      <c r="A1219" s="857"/>
      <c r="B1219" s="857" t="s">
        <v>46</v>
      </c>
      <c r="C1219" s="858"/>
      <c r="D1219" s="840"/>
      <c r="E1219" s="1005"/>
      <c r="H1219" s="857"/>
      <c r="I1219" s="857"/>
      <c r="J1219" s="858"/>
      <c r="K1219" s="840"/>
      <c r="L1219" s="860"/>
    </row>
    <row r="1220" spans="1:12">
      <c r="A1220" s="857"/>
      <c r="B1220" s="857" t="s">
        <v>47</v>
      </c>
      <c r="C1220" s="858"/>
      <c r="D1220" s="840"/>
      <c r="E1220" s="1005"/>
      <c r="H1220" s="857"/>
      <c r="I1220" s="857"/>
      <c r="J1220" s="858"/>
      <c r="K1220" s="840"/>
      <c r="L1220" s="860"/>
    </row>
    <row r="1221" spans="1:12">
      <c r="A1221" s="857"/>
      <c r="B1221" s="857" t="s">
        <v>48</v>
      </c>
      <c r="C1221" s="858"/>
      <c r="D1221" s="840"/>
      <c r="E1221" s="1005"/>
      <c r="H1221" s="857"/>
      <c r="I1221" s="857"/>
      <c r="J1221" s="858"/>
      <c r="K1221" s="840"/>
      <c r="L1221" s="860"/>
    </row>
    <row r="1222" spans="1:12">
      <c r="A1222" s="857"/>
      <c r="B1222" s="857" t="s">
        <v>49</v>
      </c>
      <c r="C1222" s="858"/>
      <c r="D1222" s="840"/>
      <c r="E1222" s="1005"/>
      <c r="H1222" s="857"/>
      <c r="I1222" s="857"/>
      <c r="J1222" s="858"/>
      <c r="K1222" s="840"/>
      <c r="L1222" s="860"/>
    </row>
    <row r="1223" spans="1:12" ht="17">
      <c r="A1223" s="857"/>
      <c r="B1223" s="857" t="s">
        <v>50</v>
      </c>
      <c r="C1223" s="858" t="s">
        <v>4576</v>
      </c>
      <c r="D1223" s="861" t="s">
        <v>3761</v>
      </c>
      <c r="E1223" s="1005"/>
      <c r="H1223" s="857"/>
      <c r="I1223" s="857"/>
      <c r="J1223" s="858"/>
      <c r="K1223" s="840"/>
      <c r="L1223" s="860"/>
    </row>
    <row r="1224" spans="1:12" ht="112">
      <c r="A1224" s="849">
        <v>6.9</v>
      </c>
      <c r="B1224" s="849"/>
      <c r="C1224" s="848" t="s">
        <v>4073</v>
      </c>
      <c r="D1224" s="862"/>
      <c r="E1224" s="863"/>
    </row>
    <row r="1225" spans="1:12" ht="112">
      <c r="A1225" s="857"/>
      <c r="B1225" s="857"/>
      <c r="C1225" s="859" t="s">
        <v>4131</v>
      </c>
      <c r="D1225" s="840"/>
      <c r="E1225" s="860"/>
      <c r="H1225" s="857"/>
      <c r="I1225" s="857"/>
      <c r="J1225" s="859" t="s">
        <v>4132</v>
      </c>
      <c r="K1225" s="840"/>
      <c r="L1225" s="860"/>
    </row>
    <row r="1226" spans="1:12">
      <c r="A1226" s="857"/>
      <c r="B1226" s="857" t="s">
        <v>3302</v>
      </c>
      <c r="C1226" s="858"/>
      <c r="D1226" s="840"/>
      <c r="E1226" s="860"/>
      <c r="H1226" s="857"/>
      <c r="I1226" s="857" t="s">
        <v>3302</v>
      </c>
      <c r="J1226" s="858"/>
      <c r="K1226" s="840"/>
      <c r="L1226" s="860"/>
    </row>
    <row r="1227" spans="1:12">
      <c r="A1227" s="857"/>
      <c r="B1227" s="857" t="str">
        <f>B$55</f>
        <v>MA</v>
      </c>
      <c r="C1227" s="858"/>
      <c r="D1227" s="840"/>
      <c r="E1227" s="860"/>
      <c r="H1227" s="857"/>
      <c r="I1227" s="857" t="str">
        <f>I$55</f>
        <v>MA</v>
      </c>
      <c r="J1227" s="858"/>
      <c r="K1227" s="840"/>
      <c r="L1227" s="860"/>
    </row>
    <row r="1228" spans="1:12">
      <c r="A1228" s="857"/>
      <c r="B1228" s="857" t="str">
        <f>B$56</f>
        <v>S1</v>
      </c>
      <c r="C1228" s="858"/>
      <c r="D1228" s="840"/>
      <c r="E1228" s="860"/>
      <c r="H1228" s="857"/>
      <c r="I1228" s="857" t="str">
        <f>I$56</f>
        <v>S1</v>
      </c>
      <c r="J1228" s="858"/>
      <c r="K1228" s="840"/>
      <c r="L1228" s="860"/>
    </row>
    <row r="1229" spans="1:12">
      <c r="A1229" s="857"/>
      <c r="B1229" s="857" t="str">
        <f>B$57</f>
        <v>S2</v>
      </c>
      <c r="C1229" s="858"/>
      <c r="D1229" s="840"/>
      <c r="E1229" s="860"/>
      <c r="H1229" s="857"/>
      <c r="I1229" s="857" t="str">
        <f>I$57</f>
        <v>S2</v>
      </c>
      <c r="J1229" s="858"/>
      <c r="K1229" s="840"/>
      <c r="L1229" s="860"/>
    </row>
    <row r="1230" spans="1:12">
      <c r="A1230" s="857"/>
      <c r="B1230" s="857" t="str">
        <f>B$58</f>
        <v>S3</v>
      </c>
      <c r="C1230" s="858"/>
      <c r="D1230" s="840"/>
      <c r="E1230" s="860"/>
      <c r="H1230" s="857"/>
      <c r="I1230" s="857" t="str">
        <f>I$58</f>
        <v>S3</v>
      </c>
      <c r="J1230" s="858"/>
      <c r="K1230" s="840"/>
      <c r="L1230" s="860"/>
    </row>
    <row r="1231" spans="1:12" ht="17">
      <c r="A1231" s="857"/>
      <c r="B1231" s="857" t="str">
        <f>B$59</f>
        <v>S4</v>
      </c>
      <c r="C1231" s="858" t="s">
        <v>4578</v>
      </c>
      <c r="D1231" s="861" t="s">
        <v>3761</v>
      </c>
      <c r="E1231" s="860"/>
      <c r="H1231" s="857"/>
      <c r="I1231" s="857" t="str">
        <f>I$59</f>
        <v>S4</v>
      </c>
      <c r="J1231" s="858"/>
      <c r="K1231" s="840"/>
      <c r="L1231" s="860"/>
    </row>
    <row r="1232" spans="1:12" ht="98">
      <c r="A1232" s="880">
        <v>6.1</v>
      </c>
      <c r="B1232" s="849"/>
      <c r="C1232" s="848" t="s">
        <v>4080</v>
      </c>
      <c r="D1232" s="862"/>
      <c r="E1232" s="882"/>
    </row>
    <row r="1233" spans="1:12" ht="45">
      <c r="A1233" s="857"/>
      <c r="B1233" s="857"/>
      <c r="C1233" s="859" t="s">
        <v>4133</v>
      </c>
      <c r="D1233" s="840"/>
      <c r="E1233" s="883"/>
      <c r="H1233" s="849">
        <v>9</v>
      </c>
      <c r="I1233" s="849"/>
      <c r="J1233" s="884" t="s">
        <v>4134</v>
      </c>
      <c r="K1233" s="862"/>
      <c r="L1233" s="863"/>
    </row>
    <row r="1234" spans="1:12" ht="17" customHeight="1">
      <c r="A1234" s="857"/>
      <c r="B1234" s="857" t="s">
        <v>3302</v>
      </c>
      <c r="C1234" s="858"/>
      <c r="D1234" s="840"/>
      <c r="E1234" s="883"/>
      <c r="H1234" s="849">
        <v>9.1</v>
      </c>
      <c r="I1234" s="849"/>
      <c r="J1234" s="884" t="s">
        <v>4135</v>
      </c>
      <c r="K1234" s="862"/>
      <c r="L1234" s="863"/>
    </row>
    <row r="1235" spans="1:12">
      <c r="A1235" s="857"/>
      <c r="B1235" s="857" t="str">
        <f>B$55</f>
        <v>MA</v>
      </c>
      <c r="C1235" s="858"/>
      <c r="D1235" s="840"/>
      <c r="E1235" s="883"/>
      <c r="H1235" s="857"/>
      <c r="I1235" s="857"/>
      <c r="J1235" s="869" t="s">
        <v>4136</v>
      </c>
      <c r="K1235" s="840"/>
      <c r="L1235" s="860"/>
    </row>
    <row r="1236" spans="1:12">
      <c r="A1236" s="857"/>
      <c r="B1236" s="857" t="str">
        <f>B$56</f>
        <v>S1</v>
      </c>
      <c r="C1236" s="858"/>
      <c r="D1236" s="840"/>
      <c r="E1236" s="883"/>
      <c r="H1236" s="857"/>
      <c r="I1236" s="857" t="s">
        <v>3302</v>
      </c>
      <c r="J1236" s="858"/>
      <c r="K1236" s="840"/>
      <c r="L1236" s="860"/>
    </row>
    <row r="1237" spans="1:12">
      <c r="A1237" s="857"/>
      <c r="B1237" s="857" t="str">
        <f>B$57</f>
        <v>S2</v>
      </c>
      <c r="C1237" s="858"/>
      <c r="D1237" s="840"/>
      <c r="E1237" s="883"/>
      <c r="H1237" s="857"/>
      <c r="I1237" s="857" t="str">
        <f>I$55</f>
        <v>MA</v>
      </c>
      <c r="J1237" s="858"/>
      <c r="K1237" s="840"/>
      <c r="L1237" s="860"/>
    </row>
    <row r="1238" spans="1:12">
      <c r="A1238" s="857"/>
      <c r="B1238" s="857" t="str">
        <f>B$58</f>
        <v>S3</v>
      </c>
      <c r="C1238" s="858"/>
      <c r="D1238" s="840"/>
      <c r="E1238" s="883"/>
      <c r="H1238" s="857"/>
      <c r="I1238" s="857" t="str">
        <f>I$56</f>
        <v>S1</v>
      </c>
      <c r="J1238" s="858"/>
      <c r="K1238" s="840"/>
      <c r="L1238" s="860"/>
    </row>
    <row r="1239" spans="1:12" ht="17">
      <c r="A1239" s="857"/>
      <c r="B1239" s="857" t="str">
        <f>B$59</f>
        <v>S4</v>
      </c>
      <c r="C1239" s="858" t="s">
        <v>4578</v>
      </c>
      <c r="D1239" s="861" t="s">
        <v>3761</v>
      </c>
      <c r="E1239" s="883"/>
      <c r="H1239" s="857"/>
      <c r="I1239" s="857" t="str">
        <f>I$57</f>
        <v>S2</v>
      </c>
      <c r="J1239" s="858"/>
      <c r="K1239" s="840"/>
      <c r="L1239" s="860"/>
    </row>
    <row r="1240" spans="1:12">
      <c r="E1240" s="879"/>
      <c r="H1240" s="857"/>
      <c r="I1240" s="857" t="str">
        <f>I$58</f>
        <v>S3</v>
      </c>
      <c r="J1240" s="858"/>
      <c r="K1240" s="840"/>
      <c r="L1240" s="860"/>
    </row>
    <row r="1241" spans="1:12" ht="112">
      <c r="A1241" s="857"/>
      <c r="B1241" s="857"/>
      <c r="C1241" s="859" t="s">
        <v>4137</v>
      </c>
      <c r="D1241" s="840"/>
      <c r="E1241" s="885"/>
      <c r="H1241" s="857"/>
      <c r="I1241" s="857" t="str">
        <f>I$59</f>
        <v>S4</v>
      </c>
      <c r="J1241" s="886"/>
      <c r="K1241" s="840"/>
      <c r="L1241" s="860"/>
    </row>
    <row r="1242" spans="1:12">
      <c r="A1242" s="857"/>
      <c r="B1242" s="857" t="s">
        <v>3302</v>
      </c>
      <c r="C1242" s="858"/>
      <c r="D1242" s="840"/>
      <c r="E1242" s="860"/>
    </row>
    <row r="1243" spans="1:12">
      <c r="A1243" s="857"/>
      <c r="B1243" s="857" t="str">
        <f>B$55</f>
        <v>MA</v>
      </c>
      <c r="C1243" s="858"/>
      <c r="D1243" s="840"/>
      <c r="E1243" s="860"/>
      <c r="H1243" s="857"/>
      <c r="I1243" s="857"/>
      <c r="J1243" s="859" t="s">
        <v>3597</v>
      </c>
      <c r="K1243" s="840"/>
      <c r="L1243" s="860"/>
    </row>
    <row r="1244" spans="1:12">
      <c r="A1244" s="857"/>
      <c r="B1244" s="857" t="str">
        <f>B$56</f>
        <v>S1</v>
      </c>
      <c r="C1244" s="858"/>
      <c r="D1244" s="840"/>
      <c r="E1244" s="860"/>
      <c r="H1244" s="857"/>
      <c r="I1244" s="857" t="s">
        <v>3302</v>
      </c>
      <c r="J1244" s="858"/>
      <c r="K1244" s="840"/>
      <c r="L1244" s="860"/>
    </row>
    <row r="1245" spans="1:12">
      <c r="A1245" s="857"/>
      <c r="B1245" s="857" t="str">
        <f>B$57</f>
        <v>S2</v>
      </c>
      <c r="C1245" s="858"/>
      <c r="D1245" s="840"/>
      <c r="E1245" s="860"/>
      <c r="H1245" s="857"/>
      <c r="I1245" s="857" t="str">
        <f>I$55</f>
        <v>MA</v>
      </c>
      <c r="J1245" s="858"/>
      <c r="K1245" s="840"/>
      <c r="L1245" s="860"/>
    </row>
    <row r="1246" spans="1:12">
      <c r="A1246" s="857"/>
      <c r="B1246" s="857" t="str">
        <f>B$58</f>
        <v>S3</v>
      </c>
      <c r="C1246" s="858"/>
      <c r="D1246" s="840"/>
      <c r="E1246" s="860"/>
      <c r="H1246" s="857"/>
      <c r="I1246" s="857" t="str">
        <f>I$56</f>
        <v>S1</v>
      </c>
      <c r="J1246" s="858"/>
      <c r="K1246" s="840"/>
      <c r="L1246" s="860"/>
    </row>
    <row r="1247" spans="1:12" ht="17">
      <c r="A1247" s="857"/>
      <c r="B1247" s="857" t="str">
        <f>B$59</f>
        <v>S4</v>
      </c>
      <c r="C1247" s="858" t="s">
        <v>4578</v>
      </c>
      <c r="D1247" s="861" t="s">
        <v>3761</v>
      </c>
      <c r="E1247" s="860"/>
      <c r="H1247" s="857"/>
      <c r="I1247" s="857" t="str">
        <f>I$57</f>
        <v>S2</v>
      </c>
      <c r="J1247" s="858"/>
      <c r="K1247" s="840"/>
      <c r="L1247" s="860"/>
    </row>
    <row r="1248" spans="1:12">
      <c r="E1248" s="860"/>
      <c r="H1248" s="857"/>
      <c r="I1248" s="857" t="str">
        <f>I$58</f>
        <v>S3</v>
      </c>
      <c r="J1248" s="858"/>
      <c r="K1248" s="840"/>
      <c r="L1248" s="860"/>
    </row>
    <row r="1249" spans="1:12" ht="101">
      <c r="A1249" s="849">
        <v>7</v>
      </c>
      <c r="B1249" s="849"/>
      <c r="C1249" s="848" t="s">
        <v>4084</v>
      </c>
      <c r="D1249" s="862"/>
      <c r="E1249" s="882"/>
      <c r="H1249" s="857"/>
      <c r="I1249" s="857" t="str">
        <f>I$59</f>
        <v>S4</v>
      </c>
      <c r="J1249" s="886"/>
      <c r="K1249" s="840"/>
      <c r="L1249" s="860"/>
    </row>
    <row r="1250" spans="1:12" ht="56">
      <c r="A1250" s="849">
        <v>7.1</v>
      </c>
      <c r="B1250" s="849"/>
      <c r="C1250" s="848" t="s">
        <v>4085</v>
      </c>
      <c r="D1250" s="862"/>
      <c r="E1250" s="864"/>
    </row>
    <row r="1251" spans="1:12" ht="28">
      <c r="A1251" s="857"/>
      <c r="B1251" s="857"/>
      <c r="C1251" s="859" t="s">
        <v>4138</v>
      </c>
      <c r="D1251" s="840"/>
      <c r="E1251" s="860"/>
      <c r="H1251" s="857"/>
      <c r="I1251" s="857"/>
      <c r="J1251" s="869" t="s">
        <v>4139</v>
      </c>
      <c r="K1251" s="840"/>
      <c r="L1251" s="860"/>
    </row>
    <row r="1252" spans="1:12">
      <c r="A1252" s="857"/>
      <c r="B1252" s="857" t="s">
        <v>3302</v>
      </c>
      <c r="C1252" s="858"/>
      <c r="D1252" s="840"/>
      <c r="E1252" s="860"/>
      <c r="H1252" s="857"/>
      <c r="I1252" s="857" t="s">
        <v>3302</v>
      </c>
      <c r="J1252" s="858"/>
      <c r="K1252" s="840"/>
      <c r="L1252" s="860"/>
    </row>
    <row r="1253" spans="1:12">
      <c r="A1253" s="857"/>
      <c r="B1253" s="857" t="str">
        <f>B$55</f>
        <v>MA</v>
      </c>
      <c r="C1253" s="858"/>
      <c r="D1253" s="840"/>
      <c r="E1253" s="860"/>
      <c r="H1253" s="857"/>
      <c r="I1253" s="857" t="str">
        <f>I$55</f>
        <v>MA</v>
      </c>
      <c r="J1253" s="858"/>
      <c r="K1253" s="840"/>
      <c r="L1253" s="860"/>
    </row>
    <row r="1254" spans="1:12">
      <c r="A1254" s="857"/>
      <c r="B1254" s="857" t="str">
        <f>B$56</f>
        <v>S1</v>
      </c>
      <c r="C1254" s="858"/>
      <c r="D1254" s="840"/>
      <c r="E1254" s="860"/>
      <c r="H1254" s="857"/>
      <c r="I1254" s="857" t="str">
        <f>I$56</f>
        <v>S1</v>
      </c>
      <c r="J1254" s="858"/>
      <c r="K1254" s="840"/>
      <c r="L1254" s="860"/>
    </row>
    <row r="1255" spans="1:12">
      <c r="A1255" s="857"/>
      <c r="B1255" s="857" t="str">
        <f>B$57</f>
        <v>S2</v>
      </c>
      <c r="C1255" s="858"/>
      <c r="D1255" s="840"/>
      <c r="E1255" s="860"/>
      <c r="H1255" s="857"/>
      <c r="I1255" s="857" t="str">
        <f>I$57</f>
        <v>S2</v>
      </c>
      <c r="J1255" s="858"/>
      <c r="K1255" s="840"/>
      <c r="L1255" s="860"/>
    </row>
    <row r="1256" spans="1:12" ht="84">
      <c r="A1256" s="857"/>
      <c r="B1256" s="857" t="str">
        <f>B$58</f>
        <v>S3</v>
      </c>
      <c r="C1256" s="858" t="s">
        <v>4140</v>
      </c>
      <c r="D1256" s="861" t="s">
        <v>3761</v>
      </c>
      <c r="E1256" s="860"/>
      <c r="H1256" s="857"/>
      <c r="I1256" s="857" t="str">
        <f>I$58</f>
        <v>S3</v>
      </c>
      <c r="J1256" s="858"/>
      <c r="K1256" s="840"/>
      <c r="L1256" s="860"/>
    </row>
    <row r="1257" spans="1:12">
      <c r="A1257" s="857"/>
      <c r="B1257" s="857" t="str">
        <f>B$59</f>
        <v>S4</v>
      </c>
      <c r="C1257" s="858"/>
      <c r="D1257" s="840"/>
      <c r="H1257" s="857"/>
      <c r="I1257" s="857" t="str">
        <f>I$59</f>
        <v>S4</v>
      </c>
      <c r="J1257" s="886"/>
      <c r="K1257" s="840"/>
      <c r="L1257" s="860"/>
    </row>
    <row r="1258" spans="1:12">
      <c r="A1258" s="857"/>
      <c r="B1258" s="857"/>
      <c r="C1258" s="858"/>
      <c r="D1258" s="840"/>
      <c r="E1258" s="872"/>
    </row>
    <row r="1259" spans="1:12" ht="42">
      <c r="A1259" s="857"/>
      <c r="B1259" s="857"/>
      <c r="C1259" s="859" t="s">
        <v>4141</v>
      </c>
      <c r="D1259" s="840"/>
      <c r="E1259" s="872"/>
      <c r="H1259" s="849">
        <v>9.1999999999999993</v>
      </c>
      <c r="I1259" s="849"/>
      <c r="J1259" s="884" t="s">
        <v>4142</v>
      </c>
      <c r="K1259" s="862"/>
      <c r="L1259" s="863"/>
    </row>
    <row r="1260" spans="1:12" ht="36" customHeight="1">
      <c r="A1260" s="857"/>
      <c r="B1260" s="857" t="s">
        <v>3302</v>
      </c>
      <c r="C1260" s="858"/>
      <c r="D1260" s="840"/>
      <c r="E1260" s="860"/>
      <c r="H1260" s="857"/>
      <c r="I1260" s="857"/>
      <c r="J1260" s="869" t="s">
        <v>4143</v>
      </c>
      <c r="K1260" s="840"/>
      <c r="L1260" s="860"/>
    </row>
    <row r="1261" spans="1:12">
      <c r="A1261" s="857"/>
      <c r="B1261" s="857" t="str">
        <f>B$55</f>
        <v>MA</v>
      </c>
      <c r="C1261" s="858"/>
      <c r="D1261" s="840"/>
      <c r="E1261" s="860"/>
      <c r="H1261" s="857"/>
      <c r="I1261" s="857" t="s">
        <v>3302</v>
      </c>
      <c r="J1261" s="858"/>
      <c r="K1261" s="840"/>
      <c r="L1261" s="860"/>
    </row>
    <row r="1262" spans="1:12">
      <c r="A1262" s="857"/>
      <c r="B1262" s="857" t="str">
        <f>B$56</f>
        <v>S1</v>
      </c>
      <c r="C1262" s="858"/>
      <c r="D1262" s="840"/>
      <c r="E1262" s="860"/>
      <c r="H1262" s="857"/>
      <c r="I1262" s="857" t="str">
        <f>I$55</f>
        <v>MA</v>
      </c>
      <c r="J1262" s="858"/>
      <c r="K1262" s="840"/>
      <c r="L1262" s="860"/>
    </row>
    <row r="1263" spans="1:12">
      <c r="A1263" s="857"/>
      <c r="B1263" s="857" t="str">
        <f>B$57</f>
        <v>S2</v>
      </c>
      <c r="C1263" s="858"/>
      <c r="D1263" s="840"/>
      <c r="E1263" s="860"/>
      <c r="H1263" s="857"/>
      <c r="I1263" s="857" t="str">
        <f>I$56</f>
        <v>S1</v>
      </c>
      <c r="J1263" s="858"/>
      <c r="K1263" s="840"/>
      <c r="L1263" s="860"/>
    </row>
    <row r="1264" spans="1:12" ht="28">
      <c r="A1264" s="857"/>
      <c r="B1264" s="857" t="str">
        <f>B$58</f>
        <v>S3</v>
      </c>
      <c r="C1264" s="858" t="s">
        <v>4144</v>
      </c>
      <c r="D1264" s="861" t="s">
        <v>3761</v>
      </c>
      <c r="E1264" s="860"/>
      <c r="H1264" s="857"/>
      <c r="I1264" s="857" t="str">
        <f>I$57</f>
        <v>S2</v>
      </c>
      <c r="J1264" s="858"/>
      <c r="K1264" s="840"/>
      <c r="L1264" s="860"/>
    </row>
    <row r="1265" spans="1:12">
      <c r="A1265" s="857"/>
      <c r="B1265" s="857" t="str">
        <f>B$59</f>
        <v>S4</v>
      </c>
      <c r="C1265" s="858"/>
      <c r="D1265" s="840"/>
      <c r="E1265" s="860"/>
      <c r="H1265" s="857"/>
      <c r="I1265" s="857" t="str">
        <f>I$58</f>
        <v>S3</v>
      </c>
      <c r="J1265" s="858"/>
      <c r="K1265" s="840"/>
      <c r="L1265" s="860"/>
    </row>
    <row r="1266" spans="1:12">
      <c r="A1266" s="857"/>
      <c r="B1266" s="857"/>
      <c r="C1266" s="858"/>
      <c r="D1266" s="840"/>
      <c r="E1266" s="860"/>
      <c r="H1266" s="857"/>
      <c r="I1266" s="857" t="str">
        <f>I$59</f>
        <v>S4</v>
      </c>
      <c r="J1266" s="886"/>
      <c r="K1266" s="840"/>
      <c r="L1266" s="860"/>
    </row>
    <row r="1267" spans="1:12" ht="84">
      <c r="A1267" s="849">
        <v>7.2</v>
      </c>
      <c r="B1267" s="849"/>
      <c r="C1267" s="848" t="s">
        <v>4089</v>
      </c>
      <c r="D1267" s="862"/>
      <c r="E1267" s="864"/>
    </row>
    <row r="1268" spans="1:12" ht="36" customHeight="1">
      <c r="A1268" s="857"/>
      <c r="B1268" s="857"/>
      <c r="C1268" s="859" t="s">
        <v>4145</v>
      </c>
      <c r="D1268" s="840"/>
      <c r="E1268" s="860"/>
      <c r="H1268" s="857"/>
      <c r="I1268" s="857"/>
      <c r="J1268" s="869" t="s">
        <v>3617</v>
      </c>
      <c r="K1268" s="840"/>
      <c r="L1268" s="860"/>
    </row>
    <row r="1269" spans="1:12">
      <c r="A1269" s="857"/>
      <c r="B1269" s="857" t="s">
        <v>3302</v>
      </c>
      <c r="C1269" s="858"/>
      <c r="D1269" s="840"/>
      <c r="E1269" s="860"/>
      <c r="H1269" s="857"/>
      <c r="I1269" s="857" t="s">
        <v>3302</v>
      </c>
      <c r="J1269" s="858"/>
      <c r="K1269" s="840"/>
      <c r="L1269" s="860"/>
    </row>
    <row r="1270" spans="1:12">
      <c r="A1270" s="857"/>
      <c r="B1270" s="857" t="str">
        <f>B$55</f>
        <v>MA</v>
      </c>
      <c r="C1270" s="858"/>
      <c r="D1270" s="840"/>
      <c r="E1270" s="860"/>
      <c r="H1270" s="857"/>
      <c r="I1270" s="857" t="str">
        <f>I$55</f>
        <v>MA</v>
      </c>
      <c r="J1270" s="858"/>
      <c r="K1270" s="840"/>
      <c r="L1270" s="860"/>
    </row>
    <row r="1271" spans="1:12">
      <c r="A1271" s="857"/>
      <c r="B1271" s="857" t="str">
        <f>B$56</f>
        <v>S1</v>
      </c>
      <c r="C1271" s="858"/>
      <c r="D1271" s="840"/>
      <c r="E1271" s="860"/>
      <c r="H1271" s="857"/>
      <c r="I1271" s="857" t="str">
        <f>I$56</f>
        <v>S1</v>
      </c>
      <c r="J1271" s="858"/>
      <c r="K1271" s="840"/>
      <c r="L1271" s="860"/>
    </row>
    <row r="1272" spans="1:12">
      <c r="A1272" s="857"/>
      <c r="B1272" s="857" t="str">
        <f>B$57</f>
        <v>S2</v>
      </c>
      <c r="C1272" s="858"/>
      <c r="D1272" s="840"/>
      <c r="E1272" s="860"/>
      <c r="H1272" s="857"/>
      <c r="I1272" s="857" t="str">
        <f>I$57</f>
        <v>S2</v>
      </c>
      <c r="J1272" s="858"/>
      <c r="K1272" s="840"/>
      <c r="L1272" s="860"/>
    </row>
    <row r="1273" spans="1:12" ht="28">
      <c r="A1273" s="857"/>
      <c r="B1273" s="857" t="str">
        <f>B$58</f>
        <v>S3</v>
      </c>
      <c r="C1273" s="858" t="s">
        <v>4146</v>
      </c>
      <c r="D1273" s="861" t="s">
        <v>3761</v>
      </c>
      <c r="E1273" s="860"/>
      <c r="H1273" s="857"/>
      <c r="I1273" s="857" t="str">
        <f>I$58</f>
        <v>S3</v>
      </c>
      <c r="J1273" s="858"/>
      <c r="K1273" s="840"/>
      <c r="L1273" s="860"/>
    </row>
    <row r="1274" spans="1:12">
      <c r="A1274" s="857"/>
      <c r="B1274" s="857" t="str">
        <f>B$59</f>
        <v>S4</v>
      </c>
      <c r="C1274" s="858"/>
      <c r="D1274" s="840"/>
      <c r="E1274" s="860"/>
      <c r="H1274" s="857"/>
      <c r="I1274" s="857" t="str">
        <f>I$59</f>
        <v>S4</v>
      </c>
      <c r="J1274" s="886"/>
      <c r="K1274" s="840"/>
      <c r="L1274" s="860"/>
    </row>
    <row r="1275" spans="1:12">
      <c r="E1275" s="860"/>
    </row>
    <row r="1276" spans="1:12" ht="224">
      <c r="A1276" s="857"/>
      <c r="B1276" s="857"/>
      <c r="C1276" s="859" t="s">
        <v>4147</v>
      </c>
      <c r="D1276" s="840"/>
      <c r="E1276" s="872"/>
      <c r="H1276" s="849">
        <v>9.3000000000000007</v>
      </c>
      <c r="I1276" s="849"/>
      <c r="J1276" s="884" t="s">
        <v>4148</v>
      </c>
      <c r="K1276" s="862"/>
      <c r="L1276" s="863"/>
    </row>
    <row r="1277" spans="1:12">
      <c r="A1277" s="857"/>
      <c r="B1277" s="857" t="s">
        <v>3302</v>
      </c>
      <c r="C1277" s="858"/>
      <c r="D1277" s="840"/>
      <c r="E1277" s="860"/>
      <c r="H1277" s="857"/>
      <c r="I1277" s="857"/>
      <c r="J1277" s="869" t="s">
        <v>4149</v>
      </c>
      <c r="K1277" s="840"/>
      <c r="L1277" s="860"/>
    </row>
    <row r="1278" spans="1:12">
      <c r="A1278" s="857"/>
      <c r="B1278" s="857" t="str">
        <f>B$55</f>
        <v>MA</v>
      </c>
      <c r="C1278" s="858"/>
      <c r="D1278" s="840"/>
      <c r="E1278" s="860"/>
      <c r="H1278" s="857"/>
      <c r="I1278" s="857" t="s">
        <v>3302</v>
      </c>
      <c r="J1278" s="858"/>
      <c r="K1278" s="840"/>
      <c r="L1278" s="860"/>
    </row>
    <row r="1279" spans="1:12">
      <c r="A1279" s="857"/>
      <c r="B1279" s="857" t="str">
        <f>B$56</f>
        <v>S1</v>
      </c>
      <c r="C1279" s="858"/>
      <c r="D1279" s="840"/>
      <c r="E1279" s="860"/>
      <c r="H1279" s="857"/>
      <c r="I1279" s="857" t="str">
        <f>I$55</f>
        <v>MA</v>
      </c>
      <c r="J1279" s="858"/>
      <c r="K1279" s="840"/>
      <c r="L1279" s="860"/>
    </row>
    <row r="1280" spans="1:12">
      <c r="A1280" s="857"/>
      <c r="B1280" s="857" t="str">
        <f>B$57</f>
        <v>S2</v>
      </c>
      <c r="C1280" s="858"/>
      <c r="D1280" s="840"/>
      <c r="E1280" s="860"/>
      <c r="H1280" s="857"/>
      <c r="I1280" s="857" t="str">
        <f>I$56</f>
        <v>S1</v>
      </c>
      <c r="J1280" s="858"/>
      <c r="K1280" s="840"/>
      <c r="L1280" s="860"/>
    </row>
    <row r="1281" spans="1:12" ht="126">
      <c r="A1281" s="857"/>
      <c r="B1281" s="857" t="str">
        <f>B$58</f>
        <v>S3</v>
      </c>
      <c r="C1281" s="858" t="s">
        <v>4150</v>
      </c>
      <c r="D1281" s="861" t="s">
        <v>3761</v>
      </c>
      <c r="E1281" s="860"/>
      <c r="H1281" s="857"/>
      <c r="I1281" s="857" t="str">
        <f>I$57</f>
        <v>S2</v>
      </c>
      <c r="J1281" s="858"/>
      <c r="K1281" s="840"/>
      <c r="L1281" s="860"/>
    </row>
    <row r="1282" spans="1:12">
      <c r="A1282" s="857"/>
      <c r="B1282" s="857" t="str">
        <f>B$59</f>
        <v>S4</v>
      </c>
      <c r="C1282" s="858"/>
      <c r="D1282" s="840"/>
      <c r="E1282" s="860"/>
      <c r="H1282" s="857"/>
      <c r="I1282" s="857" t="str">
        <f>I$58</f>
        <v>S3</v>
      </c>
      <c r="J1282" s="858"/>
      <c r="K1282" s="840"/>
      <c r="L1282" s="860"/>
    </row>
    <row r="1283" spans="1:12">
      <c r="E1283" s="860"/>
      <c r="H1283" s="857"/>
      <c r="I1283" s="857" t="str">
        <f>I$59</f>
        <v>S4</v>
      </c>
      <c r="J1283" s="886"/>
      <c r="K1283" s="840"/>
      <c r="L1283" s="860"/>
    </row>
    <row r="1284" spans="1:12" ht="28">
      <c r="A1284" s="849">
        <v>7.3</v>
      </c>
      <c r="B1284" s="849"/>
      <c r="C1284" s="848" t="s">
        <v>4092</v>
      </c>
      <c r="D1284" s="862"/>
      <c r="E1284" s="882"/>
    </row>
    <row r="1285" spans="1:12" ht="70">
      <c r="A1285" s="857"/>
      <c r="B1285" s="857"/>
      <c r="C1285" s="859" t="s">
        <v>4151</v>
      </c>
      <c r="D1285" s="840"/>
      <c r="E1285" s="860"/>
      <c r="H1285" s="881"/>
      <c r="I1285" s="881"/>
      <c r="J1285" s="867"/>
      <c r="K1285" s="840"/>
      <c r="L1285" s="860"/>
    </row>
    <row r="1286" spans="1:12">
      <c r="A1286" s="857"/>
      <c r="B1286" s="857" t="s">
        <v>3302</v>
      </c>
      <c r="C1286" s="858"/>
      <c r="D1286" s="840"/>
      <c r="E1286" s="860"/>
      <c r="H1286" s="857"/>
      <c r="I1286" s="857"/>
      <c r="J1286" s="869" t="s">
        <v>4152</v>
      </c>
      <c r="K1286" s="840"/>
      <c r="L1286" s="860"/>
    </row>
    <row r="1287" spans="1:12">
      <c r="A1287" s="857"/>
      <c r="B1287" s="857" t="str">
        <f>B$55</f>
        <v>MA</v>
      </c>
      <c r="C1287" s="858"/>
      <c r="D1287" s="840"/>
      <c r="E1287" s="860"/>
      <c r="H1287" s="857"/>
      <c r="I1287" s="857" t="s">
        <v>3302</v>
      </c>
      <c r="J1287" s="858"/>
      <c r="K1287" s="840"/>
      <c r="L1287" s="860"/>
    </row>
    <row r="1288" spans="1:12">
      <c r="A1288" s="857"/>
      <c r="B1288" s="857" t="str">
        <f>B$56</f>
        <v>S1</v>
      </c>
      <c r="C1288" s="858"/>
      <c r="D1288" s="840"/>
      <c r="E1288" s="860"/>
      <c r="H1288" s="857"/>
      <c r="I1288" s="857" t="str">
        <f>I$55</f>
        <v>MA</v>
      </c>
      <c r="J1288" s="858"/>
      <c r="K1288" s="840"/>
      <c r="L1288" s="860"/>
    </row>
    <row r="1289" spans="1:12">
      <c r="A1289" s="857"/>
      <c r="B1289" s="857" t="str">
        <f>B$57</f>
        <v>S2</v>
      </c>
      <c r="C1289" s="858"/>
      <c r="D1289" s="840"/>
      <c r="E1289" s="860"/>
      <c r="H1289" s="857"/>
      <c r="I1289" s="857" t="str">
        <f>I$56</f>
        <v>S1</v>
      </c>
      <c r="J1289" s="858"/>
      <c r="K1289" s="840"/>
      <c r="L1289" s="860"/>
    </row>
    <row r="1290" spans="1:12" ht="42">
      <c r="A1290" s="857"/>
      <c r="B1290" s="857" t="str">
        <f>B$58</f>
        <v>S3</v>
      </c>
      <c r="C1290" s="858" t="s">
        <v>4153</v>
      </c>
      <c r="D1290" s="861" t="s">
        <v>3761</v>
      </c>
      <c r="E1290" s="860"/>
      <c r="H1290" s="857"/>
      <c r="I1290" s="857" t="str">
        <f>I$57</f>
        <v>S2</v>
      </c>
      <c r="J1290" s="858"/>
      <c r="K1290" s="840"/>
      <c r="L1290" s="860"/>
    </row>
    <row r="1291" spans="1:12">
      <c r="A1291" s="857"/>
      <c r="B1291" s="857" t="str">
        <f>B$59</f>
        <v>S4</v>
      </c>
      <c r="C1291" s="858"/>
      <c r="D1291" s="840"/>
      <c r="E1291" s="860"/>
      <c r="H1291" s="857"/>
      <c r="I1291" s="857" t="str">
        <f>I$58</f>
        <v>S3</v>
      </c>
      <c r="J1291" s="858"/>
      <c r="K1291" s="840"/>
      <c r="L1291" s="860"/>
    </row>
    <row r="1292" spans="1:12">
      <c r="A1292" s="881"/>
      <c r="B1292" s="881"/>
      <c r="C1292" s="867"/>
      <c r="H1292" s="857"/>
      <c r="I1292" s="857" t="str">
        <f>I$59</f>
        <v>S4</v>
      </c>
      <c r="J1292" s="886"/>
      <c r="K1292" s="840"/>
      <c r="L1292" s="860"/>
    </row>
    <row r="1293" spans="1:12" ht="56">
      <c r="A1293" s="849">
        <v>7.4</v>
      </c>
      <c r="B1293" s="849"/>
      <c r="C1293" s="848" t="s">
        <v>4095</v>
      </c>
      <c r="D1293" s="862"/>
      <c r="E1293" s="863"/>
    </row>
    <row r="1294" spans="1:12" ht="84">
      <c r="A1294" s="857"/>
      <c r="B1294" s="857"/>
      <c r="C1294" s="859" t="s">
        <v>4154</v>
      </c>
      <c r="D1294" s="840"/>
      <c r="E1294" s="860"/>
      <c r="H1294" s="857"/>
      <c r="I1294" s="857"/>
      <c r="J1294" s="869" t="s">
        <v>4155</v>
      </c>
      <c r="K1294" s="840"/>
      <c r="L1294" s="860"/>
    </row>
    <row r="1295" spans="1:12">
      <c r="A1295" s="857"/>
      <c r="B1295" s="857" t="s">
        <v>3302</v>
      </c>
      <c r="C1295" s="858"/>
      <c r="D1295" s="840"/>
      <c r="E1295" s="860"/>
      <c r="H1295" s="857"/>
      <c r="I1295" s="857" t="s">
        <v>3302</v>
      </c>
      <c r="J1295" s="858"/>
      <c r="K1295" s="840"/>
      <c r="L1295" s="860"/>
    </row>
    <row r="1296" spans="1:12">
      <c r="A1296" s="857"/>
      <c r="B1296" s="857" t="str">
        <f>B$55</f>
        <v>MA</v>
      </c>
      <c r="C1296" s="858"/>
      <c r="D1296" s="840"/>
      <c r="E1296" s="860"/>
      <c r="H1296" s="857"/>
      <c r="I1296" s="857" t="str">
        <f>I$55</f>
        <v>MA</v>
      </c>
      <c r="J1296" s="858"/>
      <c r="K1296" s="840"/>
      <c r="L1296" s="860"/>
    </row>
    <row r="1297" spans="1:12">
      <c r="A1297" s="857"/>
      <c r="B1297" s="857" t="str">
        <f>B$56</f>
        <v>S1</v>
      </c>
      <c r="C1297" s="858"/>
      <c r="D1297" s="840"/>
      <c r="E1297" s="860"/>
      <c r="H1297" s="857"/>
      <c r="I1297" s="857" t="str">
        <f>I$56</f>
        <v>S1</v>
      </c>
      <c r="J1297" s="858"/>
      <c r="K1297" s="840"/>
      <c r="L1297" s="860"/>
    </row>
    <row r="1298" spans="1:12">
      <c r="A1298" s="857"/>
      <c r="B1298" s="857" t="str">
        <f>B$57</f>
        <v>S2</v>
      </c>
      <c r="C1298" s="858"/>
      <c r="D1298" s="840"/>
      <c r="E1298" s="860"/>
      <c r="H1298" s="857"/>
      <c r="I1298" s="857" t="str">
        <f>I$57</f>
        <v>S2</v>
      </c>
      <c r="J1298" s="858"/>
      <c r="K1298" s="840"/>
      <c r="L1298" s="860"/>
    </row>
    <row r="1299" spans="1:12" ht="112">
      <c r="A1299" s="857"/>
      <c r="B1299" s="857" t="str">
        <f>B$58</f>
        <v>S3</v>
      </c>
      <c r="C1299" s="858" t="s">
        <v>4156</v>
      </c>
      <c r="D1299" s="861" t="s">
        <v>3761</v>
      </c>
      <c r="E1299" s="860"/>
      <c r="H1299" s="857"/>
      <c r="I1299" s="857" t="str">
        <f>I$58</f>
        <v>S3</v>
      </c>
      <c r="J1299" s="858"/>
      <c r="K1299" s="840"/>
      <c r="L1299" s="860"/>
    </row>
    <row r="1300" spans="1:12">
      <c r="A1300" s="857"/>
      <c r="B1300" s="857" t="str">
        <f>B$59</f>
        <v>S4</v>
      </c>
      <c r="C1300" s="858"/>
      <c r="D1300" s="840"/>
      <c r="E1300" s="860"/>
      <c r="H1300" s="857"/>
      <c r="I1300" s="857" t="str">
        <f>I$59</f>
        <v>S4</v>
      </c>
      <c r="J1300" s="886"/>
      <c r="K1300" s="840"/>
      <c r="L1300" s="860"/>
    </row>
    <row r="1302" spans="1:12" ht="70">
      <c r="A1302" s="849">
        <v>7.5</v>
      </c>
      <c r="B1302" s="849"/>
      <c r="C1302" s="848" t="s">
        <v>4100</v>
      </c>
      <c r="D1302" s="862"/>
      <c r="E1302" s="863"/>
      <c r="H1302" s="849">
        <v>9.4</v>
      </c>
      <c r="I1302" s="849"/>
      <c r="J1302" s="884" t="s">
        <v>4157</v>
      </c>
      <c r="K1302" s="862"/>
      <c r="L1302" s="863"/>
    </row>
    <row r="1303" spans="1:12" ht="42">
      <c r="A1303" s="857"/>
      <c r="B1303" s="857"/>
      <c r="C1303" s="859" t="s">
        <v>4158</v>
      </c>
      <c r="D1303" s="840"/>
      <c r="E1303" s="860"/>
      <c r="H1303" s="857"/>
      <c r="I1303" s="857"/>
      <c r="J1303" s="869" t="s">
        <v>4159</v>
      </c>
      <c r="K1303" s="840"/>
      <c r="L1303" s="860"/>
    </row>
    <row r="1304" spans="1:12">
      <c r="A1304" s="857"/>
      <c r="B1304" s="857" t="s">
        <v>3302</v>
      </c>
      <c r="C1304" s="858"/>
      <c r="D1304" s="840"/>
      <c r="E1304" s="860"/>
      <c r="H1304" s="857"/>
      <c r="I1304" s="857" t="s">
        <v>3302</v>
      </c>
      <c r="J1304" s="858"/>
      <c r="K1304" s="840"/>
      <c r="L1304" s="860"/>
    </row>
    <row r="1305" spans="1:12">
      <c r="A1305" s="857"/>
      <c r="B1305" s="857" t="str">
        <f>B$55</f>
        <v>MA</v>
      </c>
      <c r="C1305" s="858"/>
      <c r="D1305" s="840"/>
      <c r="E1305" s="860"/>
      <c r="H1305" s="857"/>
      <c r="I1305" s="857" t="str">
        <f>I$55</f>
        <v>MA</v>
      </c>
      <c r="J1305" s="858"/>
      <c r="K1305" s="840"/>
      <c r="L1305" s="860"/>
    </row>
    <row r="1306" spans="1:12">
      <c r="A1306" s="857"/>
      <c r="B1306" s="857" t="str">
        <f>B$56</f>
        <v>S1</v>
      </c>
      <c r="C1306" s="858"/>
      <c r="D1306" s="840"/>
      <c r="E1306" s="860"/>
      <c r="H1306" s="857"/>
      <c r="I1306" s="857" t="str">
        <f>I$56</f>
        <v>S1</v>
      </c>
      <c r="J1306" s="858"/>
      <c r="K1306" s="840"/>
      <c r="L1306" s="860"/>
    </row>
    <row r="1307" spans="1:12">
      <c r="A1307" s="857"/>
      <c r="B1307" s="857" t="str">
        <f>B$57</f>
        <v>S2</v>
      </c>
      <c r="C1307" s="858"/>
      <c r="D1307" s="840"/>
      <c r="E1307" s="860"/>
      <c r="H1307" s="857"/>
      <c r="I1307" s="857" t="str">
        <f>I$57</f>
        <v>S2</v>
      </c>
      <c r="J1307" s="858"/>
      <c r="K1307" s="840"/>
      <c r="L1307" s="860"/>
    </row>
    <row r="1308" spans="1:12" ht="56">
      <c r="A1308" s="857"/>
      <c r="B1308" s="857" t="str">
        <f>B$58</f>
        <v>S3</v>
      </c>
      <c r="C1308" s="858" t="s">
        <v>4160</v>
      </c>
      <c r="D1308" s="861" t="s">
        <v>3761</v>
      </c>
      <c r="E1308" s="860"/>
      <c r="H1308" s="857"/>
      <c r="I1308" s="857" t="str">
        <f>I$58</f>
        <v>S3</v>
      </c>
      <c r="J1308" s="858"/>
      <c r="K1308" s="840"/>
      <c r="L1308" s="860"/>
    </row>
    <row r="1309" spans="1:12">
      <c r="A1309" s="857"/>
      <c r="B1309" s="857" t="str">
        <f>B$59</f>
        <v>S4</v>
      </c>
      <c r="C1309" s="858"/>
      <c r="D1309" s="840"/>
      <c r="E1309" s="860"/>
      <c r="H1309" s="857"/>
      <c r="I1309" s="857" t="str">
        <f>I$59</f>
        <v>S4</v>
      </c>
      <c r="J1309" s="886"/>
      <c r="K1309" s="840"/>
      <c r="L1309" s="860"/>
    </row>
    <row r="1311" spans="1:12" ht="28">
      <c r="A1311" s="857"/>
      <c r="B1311" s="857"/>
      <c r="C1311" s="859" t="s">
        <v>4161</v>
      </c>
      <c r="D1311" s="840"/>
      <c r="E1311" s="872"/>
      <c r="H1311" s="857"/>
      <c r="I1311" s="857"/>
      <c r="J1311" s="869" t="s">
        <v>3642</v>
      </c>
      <c r="K1311" s="840"/>
      <c r="L1311" s="860"/>
    </row>
    <row r="1312" spans="1:12">
      <c r="A1312" s="857"/>
      <c r="B1312" s="857" t="s">
        <v>3302</v>
      </c>
      <c r="C1312" s="858"/>
      <c r="D1312" s="840"/>
      <c r="E1312" s="860"/>
      <c r="H1312" s="857"/>
      <c r="I1312" s="857" t="s">
        <v>3302</v>
      </c>
      <c r="J1312" s="858"/>
      <c r="K1312" s="840"/>
      <c r="L1312" s="860"/>
    </row>
    <row r="1313" spans="1:12">
      <c r="A1313" s="857"/>
      <c r="B1313" s="857" t="str">
        <f>B$55</f>
        <v>MA</v>
      </c>
      <c r="C1313" s="858"/>
      <c r="D1313" s="840"/>
      <c r="E1313" s="860"/>
      <c r="H1313" s="857"/>
      <c r="I1313" s="857" t="str">
        <f>I$55</f>
        <v>MA</v>
      </c>
      <c r="J1313" s="858"/>
      <c r="K1313" s="840"/>
      <c r="L1313" s="860"/>
    </row>
    <row r="1314" spans="1:12">
      <c r="A1314" s="857"/>
      <c r="B1314" s="857" t="str">
        <f>B$56</f>
        <v>S1</v>
      </c>
      <c r="C1314" s="858"/>
      <c r="D1314" s="840"/>
      <c r="E1314" s="860"/>
      <c r="H1314" s="857"/>
      <c r="I1314" s="857" t="str">
        <f>I$56</f>
        <v>S1</v>
      </c>
      <c r="J1314" s="858"/>
      <c r="K1314" s="840"/>
      <c r="L1314" s="860"/>
    </row>
    <row r="1315" spans="1:12">
      <c r="A1315" s="857"/>
      <c r="B1315" s="857" t="str">
        <f>B$57</f>
        <v>S2</v>
      </c>
      <c r="C1315" s="858"/>
      <c r="D1315" s="840"/>
      <c r="E1315" s="860"/>
      <c r="H1315" s="857"/>
      <c r="I1315" s="857" t="str">
        <f>I$57</f>
        <v>S2</v>
      </c>
      <c r="J1315" s="858"/>
      <c r="K1315" s="840"/>
      <c r="L1315" s="860"/>
    </row>
    <row r="1316" spans="1:12" ht="17">
      <c r="A1316" s="857"/>
      <c r="B1316" s="857" t="str">
        <f>B$58</f>
        <v>S3</v>
      </c>
      <c r="C1316" s="858" t="s">
        <v>4162</v>
      </c>
      <c r="D1316" s="861" t="s">
        <v>3761</v>
      </c>
      <c r="E1316" s="860"/>
      <c r="H1316" s="857"/>
      <c r="I1316" s="857" t="str">
        <f>I$58</f>
        <v>S3</v>
      </c>
      <c r="J1316" s="858"/>
      <c r="K1316" s="840"/>
      <c r="L1316" s="860"/>
    </row>
    <row r="1317" spans="1:12">
      <c r="A1317" s="857"/>
      <c r="B1317" s="857" t="str">
        <f>B$59</f>
        <v>S4</v>
      </c>
      <c r="C1317" s="858"/>
      <c r="D1317" s="840"/>
      <c r="E1317" s="860"/>
      <c r="H1317" s="857"/>
      <c r="I1317" s="857" t="str">
        <f>I$59</f>
        <v>S4</v>
      </c>
      <c r="J1317" s="886"/>
      <c r="K1317" s="840"/>
      <c r="L1317" s="860"/>
    </row>
    <row r="1318" spans="1:12">
      <c r="E1318" s="860"/>
    </row>
    <row r="1319" spans="1:12" ht="59">
      <c r="A1319" s="849">
        <v>7.6</v>
      </c>
      <c r="B1319" s="849"/>
      <c r="C1319" s="848" t="s">
        <v>4107</v>
      </c>
      <c r="D1319" s="862"/>
      <c r="E1319" s="882"/>
      <c r="H1319" s="849">
        <v>10</v>
      </c>
      <c r="I1319" s="849"/>
      <c r="J1319" s="884" t="s">
        <v>4163</v>
      </c>
      <c r="K1319" s="862" t="e">
        <f>IF((K1320*K1337*K1354*K1371*#REF!*K1397*K1422*K1440*K1465*K1490*K1515)&gt;0,AVERAGE(K1320,AVERAGE(K1337,K1354,K1371),#REF!,K1397,K1422,K1440,K1465,K1490,K1515),0)</f>
        <v>#REF!</v>
      </c>
      <c r="L1319" s="863"/>
    </row>
    <row r="1320" spans="1:12" ht="42">
      <c r="A1320" s="857"/>
      <c r="B1320" s="857"/>
      <c r="C1320" s="859" t="s">
        <v>4164</v>
      </c>
      <c r="D1320" s="840"/>
      <c r="E1320" s="860"/>
      <c r="H1320" s="849">
        <v>10.1</v>
      </c>
      <c r="I1320" s="849"/>
      <c r="J1320" s="884" t="s">
        <v>4165</v>
      </c>
      <c r="K1320" s="862"/>
      <c r="L1320" s="863"/>
    </row>
    <row r="1321" spans="1:12">
      <c r="A1321" s="857"/>
      <c r="B1321" s="857" t="s">
        <v>3302</v>
      </c>
      <c r="C1321" s="858"/>
      <c r="D1321" s="840"/>
      <c r="E1321" s="860"/>
      <c r="H1321" s="857"/>
      <c r="I1321" s="857"/>
      <c r="J1321" s="869" t="s">
        <v>4166</v>
      </c>
      <c r="K1321" s="840"/>
      <c r="L1321" s="860"/>
    </row>
    <row r="1322" spans="1:12">
      <c r="A1322" s="857"/>
      <c r="B1322" s="857" t="str">
        <f>B$55</f>
        <v>MA</v>
      </c>
      <c r="C1322" s="858"/>
      <c r="D1322" s="840"/>
      <c r="E1322" s="860"/>
      <c r="H1322" s="857"/>
      <c r="I1322" s="857" t="s">
        <v>3302</v>
      </c>
      <c r="J1322" s="858"/>
      <c r="K1322" s="840"/>
      <c r="L1322" s="860"/>
    </row>
    <row r="1323" spans="1:12">
      <c r="A1323" s="857"/>
      <c r="B1323" s="857" t="str">
        <f>B$56</f>
        <v>S1</v>
      </c>
      <c r="C1323" s="858"/>
      <c r="D1323" s="840"/>
      <c r="E1323" s="860"/>
      <c r="H1323" s="857"/>
      <c r="I1323" s="857" t="str">
        <f>I$55</f>
        <v>MA</v>
      </c>
      <c r="J1323" s="858"/>
      <c r="K1323" s="840"/>
      <c r="L1323" s="860"/>
    </row>
    <row r="1324" spans="1:12">
      <c r="A1324" s="857"/>
      <c r="B1324" s="857" t="str">
        <f>B$57</f>
        <v>S2</v>
      </c>
      <c r="C1324" s="858"/>
      <c r="D1324" s="840"/>
      <c r="E1324" s="860"/>
      <c r="H1324" s="857"/>
      <c r="I1324" s="857" t="str">
        <f>I$56</f>
        <v>S1</v>
      </c>
      <c r="J1324" s="858"/>
      <c r="K1324" s="840"/>
      <c r="L1324" s="860"/>
    </row>
    <row r="1325" spans="1:12" ht="133.5" customHeight="1">
      <c r="A1325" s="857"/>
      <c r="B1325" s="857" t="str">
        <f>B$58</f>
        <v>S3</v>
      </c>
      <c r="C1325" s="858" t="s">
        <v>4167</v>
      </c>
      <c r="D1325" s="861" t="s">
        <v>3761</v>
      </c>
      <c r="E1325" s="860"/>
      <c r="H1325" s="857"/>
      <c r="I1325" s="857" t="str">
        <f>I$57</f>
        <v>S2</v>
      </c>
      <c r="J1325" s="858"/>
      <c r="K1325" s="840"/>
      <c r="L1325" s="860"/>
    </row>
    <row r="1326" spans="1:12" ht="67.5" customHeight="1">
      <c r="A1326" s="857"/>
      <c r="B1326" s="857" t="str">
        <f>B$59</f>
        <v>S4</v>
      </c>
      <c r="C1326" s="858" t="s">
        <v>4593</v>
      </c>
      <c r="D1326" s="861" t="s">
        <v>3761</v>
      </c>
      <c r="E1326" s="860"/>
      <c r="H1326" s="857"/>
      <c r="I1326" s="857" t="str">
        <f>I$58</f>
        <v>S3</v>
      </c>
      <c r="J1326" s="858"/>
      <c r="K1326" s="840"/>
      <c r="L1326" s="860"/>
    </row>
    <row r="1327" spans="1:12">
      <c r="H1327" s="857"/>
      <c r="I1327" s="857" t="str">
        <f>I$59</f>
        <v>S4</v>
      </c>
      <c r="J1327" s="886"/>
      <c r="K1327" s="840"/>
      <c r="L1327" s="860"/>
    </row>
    <row r="1328" spans="1:12" ht="42">
      <c r="A1328" s="857"/>
      <c r="B1328" s="857"/>
      <c r="C1328" s="859" t="s">
        <v>4168</v>
      </c>
      <c r="D1328" s="840"/>
      <c r="E1328" s="872"/>
    </row>
    <row r="1329" spans="1:12">
      <c r="A1329" s="857"/>
      <c r="B1329" s="857" t="s">
        <v>3302</v>
      </c>
      <c r="C1329" s="858"/>
      <c r="D1329" s="840"/>
      <c r="E1329" s="860"/>
      <c r="H1329" s="857"/>
      <c r="I1329" s="857"/>
      <c r="J1329" s="869" t="s">
        <v>4169</v>
      </c>
      <c r="K1329" s="840"/>
      <c r="L1329" s="860"/>
    </row>
    <row r="1330" spans="1:12">
      <c r="A1330" s="857"/>
      <c r="B1330" s="857" t="str">
        <f>B$55</f>
        <v>MA</v>
      </c>
      <c r="C1330" s="858"/>
      <c r="D1330" s="840"/>
      <c r="E1330" s="860"/>
      <c r="H1330" s="857"/>
      <c r="I1330" s="857" t="s">
        <v>3302</v>
      </c>
      <c r="J1330" s="858"/>
      <c r="K1330" s="840"/>
      <c r="L1330" s="860"/>
    </row>
    <row r="1331" spans="1:12">
      <c r="A1331" s="857"/>
      <c r="B1331" s="857" t="str">
        <f>B$56</f>
        <v>S1</v>
      </c>
      <c r="C1331" s="858"/>
      <c r="D1331" s="840"/>
      <c r="E1331" s="860"/>
      <c r="H1331" s="857"/>
      <c r="I1331" s="857" t="str">
        <f>I$55</f>
        <v>MA</v>
      </c>
      <c r="J1331" s="858"/>
      <c r="K1331" s="840"/>
      <c r="L1331" s="860"/>
    </row>
    <row r="1332" spans="1:12">
      <c r="A1332" s="857"/>
      <c r="B1332" s="857" t="str">
        <f>B$57</f>
        <v>S2</v>
      </c>
      <c r="C1332" s="858"/>
      <c r="D1332" s="840"/>
      <c r="E1332" s="860"/>
      <c r="H1332" s="857"/>
      <c r="I1332" s="857" t="str">
        <f>I$56</f>
        <v>S1</v>
      </c>
      <c r="J1332" s="858"/>
      <c r="K1332" s="840"/>
      <c r="L1332" s="860"/>
    </row>
    <row r="1333" spans="1:12" ht="66.5" customHeight="1">
      <c r="A1333" s="857"/>
      <c r="B1333" s="857" t="str">
        <f>B$58</f>
        <v>S3</v>
      </c>
      <c r="C1333" s="858" t="s">
        <v>4170</v>
      </c>
      <c r="D1333" s="861" t="s">
        <v>3761</v>
      </c>
      <c r="E1333" s="860"/>
      <c r="H1333" s="857"/>
      <c r="I1333" s="857" t="str">
        <f>I$57</f>
        <v>S2</v>
      </c>
      <c r="J1333" s="858"/>
      <c r="K1333" s="840"/>
      <c r="L1333" s="860"/>
    </row>
    <row r="1334" spans="1:12" ht="42">
      <c r="A1334" s="857"/>
      <c r="B1334" s="857" t="str">
        <f>B$59</f>
        <v>S4</v>
      </c>
      <c r="C1334" s="858" t="s">
        <v>4594</v>
      </c>
      <c r="D1334" s="861" t="s">
        <v>3761</v>
      </c>
      <c r="E1334" s="860"/>
      <c r="H1334" s="857"/>
      <c r="I1334" s="857" t="str">
        <f>I$58</f>
        <v>S3</v>
      </c>
      <c r="J1334" s="858"/>
      <c r="K1334" s="840"/>
      <c r="L1334" s="860"/>
    </row>
    <row r="1335" spans="1:12">
      <c r="E1335" s="860"/>
      <c r="H1335" s="857"/>
      <c r="I1335" s="857" t="str">
        <f>I$59</f>
        <v>S4</v>
      </c>
      <c r="J1335" s="886"/>
      <c r="K1335" s="840"/>
      <c r="L1335" s="860"/>
    </row>
    <row r="1336" spans="1:12" ht="42">
      <c r="A1336" s="857"/>
      <c r="B1336" s="857"/>
      <c r="C1336" s="859" t="s">
        <v>4171</v>
      </c>
      <c r="D1336" s="840"/>
    </row>
    <row r="1337" spans="1:12" ht="14.5" customHeight="1">
      <c r="A1337" s="857"/>
      <c r="B1337" s="857" t="s">
        <v>3302</v>
      </c>
      <c r="C1337" s="858"/>
      <c r="D1337" s="840"/>
      <c r="E1337" s="860"/>
      <c r="H1337" s="849">
        <v>10.199999999999999</v>
      </c>
      <c r="I1337" s="849"/>
      <c r="J1337" s="884" t="s">
        <v>4172</v>
      </c>
      <c r="K1337" s="862"/>
      <c r="L1337" s="863"/>
    </row>
    <row r="1338" spans="1:12" ht="14" customHeight="1">
      <c r="A1338" s="857"/>
      <c r="B1338" s="857" t="str">
        <f>B$55</f>
        <v>MA</v>
      </c>
      <c r="C1338" s="858"/>
      <c r="D1338" s="840"/>
      <c r="E1338" s="860"/>
      <c r="H1338" s="857"/>
      <c r="I1338" s="857"/>
      <c r="J1338" s="869" t="s">
        <v>4173</v>
      </c>
      <c r="K1338" s="840"/>
      <c r="L1338" s="860"/>
    </row>
    <row r="1339" spans="1:12">
      <c r="A1339" s="857"/>
      <c r="B1339" s="857" t="str">
        <f>B$56</f>
        <v>S1</v>
      </c>
      <c r="C1339" s="858"/>
      <c r="D1339" s="840"/>
      <c r="E1339" s="860"/>
      <c r="H1339" s="857"/>
      <c r="I1339" s="857" t="s">
        <v>3302</v>
      </c>
      <c r="J1339" s="858"/>
      <c r="K1339" s="840"/>
      <c r="L1339" s="860"/>
    </row>
    <row r="1340" spans="1:12">
      <c r="A1340" s="857"/>
      <c r="B1340" s="857" t="str">
        <f>B$57</f>
        <v>S2</v>
      </c>
      <c r="C1340" s="858"/>
      <c r="D1340" s="840"/>
      <c r="E1340" s="860"/>
      <c r="H1340" s="857"/>
      <c r="I1340" s="857" t="str">
        <f>I$55</f>
        <v>MA</v>
      </c>
      <c r="J1340" s="858"/>
      <c r="K1340" s="840"/>
      <c r="L1340" s="860"/>
    </row>
    <row r="1341" spans="1:12" ht="42">
      <c r="A1341" s="857"/>
      <c r="B1341" s="857" t="str">
        <f>B$58</f>
        <v>S3</v>
      </c>
      <c r="C1341" s="858" t="s">
        <v>4174</v>
      </c>
      <c r="D1341" s="861" t="s">
        <v>3761</v>
      </c>
      <c r="E1341" s="860"/>
      <c r="H1341" s="857"/>
      <c r="I1341" s="857" t="str">
        <f>I$56</f>
        <v>S1</v>
      </c>
      <c r="J1341" s="858"/>
      <c r="K1341" s="840"/>
      <c r="L1341" s="860"/>
    </row>
    <row r="1342" spans="1:12" ht="42">
      <c r="A1342" s="857"/>
      <c r="B1342" s="857" t="str">
        <f>B$59</f>
        <v>S4</v>
      </c>
      <c r="C1342" s="858" t="s">
        <v>4587</v>
      </c>
      <c r="D1342" s="861" t="s">
        <v>3761</v>
      </c>
      <c r="E1342" s="860"/>
      <c r="H1342" s="857"/>
      <c r="I1342" s="857" t="str">
        <f>I$57</f>
        <v>S2</v>
      </c>
      <c r="J1342" s="858"/>
      <c r="K1342" s="840"/>
      <c r="L1342" s="860"/>
    </row>
    <row r="1343" spans="1:12">
      <c r="E1343" s="860"/>
      <c r="H1343" s="857"/>
      <c r="I1343" s="857" t="str">
        <f>I$58</f>
        <v>S3</v>
      </c>
      <c r="J1343" s="858"/>
      <c r="K1343" s="840"/>
      <c r="L1343" s="860"/>
    </row>
    <row r="1344" spans="1:12" ht="28">
      <c r="A1344" s="857"/>
      <c r="B1344" s="857"/>
      <c r="C1344" s="859" t="s">
        <v>4175</v>
      </c>
      <c r="D1344" s="840"/>
      <c r="H1344" s="857"/>
      <c r="I1344" s="857" t="str">
        <f>I$59</f>
        <v>S4</v>
      </c>
      <c r="J1344" s="886"/>
      <c r="K1344" s="840"/>
      <c r="L1344" s="860"/>
    </row>
    <row r="1345" spans="1:12">
      <c r="A1345" s="857"/>
      <c r="B1345" s="857" t="s">
        <v>3302</v>
      </c>
      <c r="C1345" s="858"/>
      <c r="D1345" s="840"/>
      <c r="E1345" s="860"/>
    </row>
    <row r="1346" spans="1:12" ht="30.75" customHeight="1">
      <c r="A1346" s="857"/>
      <c r="B1346" s="857" t="str">
        <f>B$55</f>
        <v>MA</v>
      </c>
      <c r="C1346" s="858"/>
      <c r="D1346" s="840"/>
      <c r="E1346" s="860"/>
      <c r="H1346" s="857"/>
      <c r="I1346" s="857"/>
      <c r="J1346" s="869" t="s">
        <v>3660</v>
      </c>
      <c r="K1346" s="840"/>
      <c r="L1346" s="860"/>
    </row>
    <row r="1347" spans="1:12">
      <c r="A1347" s="857"/>
      <c r="B1347" s="857" t="str">
        <f>B$56</f>
        <v>S1</v>
      </c>
      <c r="C1347" s="858"/>
      <c r="D1347" s="840"/>
      <c r="E1347" s="860"/>
      <c r="H1347" s="857"/>
      <c r="I1347" s="857" t="s">
        <v>3302</v>
      </c>
      <c r="J1347" s="858"/>
      <c r="K1347" s="840"/>
      <c r="L1347" s="860"/>
    </row>
    <row r="1348" spans="1:12">
      <c r="A1348" s="857"/>
      <c r="B1348" s="857" t="str">
        <f>B$57</f>
        <v>S2</v>
      </c>
      <c r="C1348" s="858"/>
      <c r="D1348" s="840"/>
      <c r="E1348" s="860"/>
      <c r="H1348" s="857"/>
      <c r="I1348" s="857" t="str">
        <f>I$55</f>
        <v>MA</v>
      </c>
      <c r="J1348" s="858"/>
      <c r="K1348" s="840"/>
      <c r="L1348" s="860"/>
    </row>
    <row r="1349" spans="1:12" ht="17">
      <c r="A1349" s="857"/>
      <c r="B1349" s="857" t="str">
        <f>B$58</f>
        <v>S3</v>
      </c>
      <c r="C1349" s="858" t="s">
        <v>4176</v>
      </c>
      <c r="D1349" s="861" t="s">
        <v>3761</v>
      </c>
      <c r="E1349" s="860"/>
      <c r="H1349" s="857"/>
      <c r="I1349" s="857" t="str">
        <f>I$56</f>
        <v>S1</v>
      </c>
      <c r="J1349" s="858"/>
      <c r="K1349" s="840"/>
      <c r="L1349" s="860"/>
    </row>
    <row r="1350" spans="1:12" ht="54.5" customHeight="1">
      <c r="A1350" s="857"/>
      <c r="B1350" s="857" t="str">
        <f>B$59</f>
        <v>S4</v>
      </c>
      <c r="C1350" s="858" t="s">
        <v>4588</v>
      </c>
      <c r="D1350" s="861" t="s">
        <v>3761</v>
      </c>
      <c r="E1350" s="860"/>
      <c r="H1350" s="857"/>
      <c r="I1350" s="857" t="str">
        <f>I$57</f>
        <v>S2</v>
      </c>
      <c r="J1350" s="858"/>
      <c r="K1350" s="840"/>
      <c r="L1350" s="860"/>
    </row>
    <row r="1351" spans="1:12">
      <c r="E1351" s="860"/>
      <c r="H1351" s="857"/>
      <c r="I1351" s="857" t="str">
        <f>I$58</f>
        <v>S3</v>
      </c>
      <c r="J1351" s="858"/>
      <c r="K1351" s="840"/>
      <c r="L1351" s="860"/>
    </row>
    <row r="1352" spans="1:12" ht="28">
      <c r="A1352" s="857"/>
      <c r="B1352" s="857"/>
      <c r="C1352" s="859" t="s">
        <v>4177</v>
      </c>
      <c r="D1352" s="840"/>
      <c r="H1352" s="857"/>
      <c r="I1352" s="857" t="str">
        <f>I$59</f>
        <v>S4</v>
      </c>
      <c r="J1352" s="886"/>
      <c r="K1352" s="840"/>
      <c r="L1352" s="860"/>
    </row>
    <row r="1353" spans="1:12">
      <c r="A1353" s="857"/>
      <c r="B1353" s="857" t="s">
        <v>3302</v>
      </c>
      <c r="C1353" s="858"/>
      <c r="D1353" s="840"/>
      <c r="E1353" s="860"/>
    </row>
    <row r="1354" spans="1:12" ht="20" customHeight="1">
      <c r="A1354" s="857"/>
      <c r="B1354" s="857" t="str">
        <f>B$55</f>
        <v>MA</v>
      </c>
      <c r="C1354" s="858"/>
      <c r="D1354" s="840"/>
      <c r="E1354" s="860"/>
      <c r="H1354" s="849">
        <v>10.3</v>
      </c>
      <c r="I1354" s="849"/>
      <c r="J1354" s="884" t="s">
        <v>4178</v>
      </c>
      <c r="K1354" s="862"/>
      <c r="L1354" s="863"/>
    </row>
    <row r="1355" spans="1:12" ht="20.5" customHeight="1">
      <c r="A1355" s="857"/>
      <c r="B1355" s="857" t="str">
        <f>B$56</f>
        <v>S1</v>
      </c>
      <c r="C1355" s="858"/>
      <c r="D1355" s="840"/>
      <c r="E1355" s="860"/>
      <c r="H1355" s="857"/>
      <c r="I1355" s="857"/>
      <c r="J1355" s="869" t="s">
        <v>3667</v>
      </c>
      <c r="K1355" s="840"/>
      <c r="L1355" s="860"/>
    </row>
    <row r="1356" spans="1:12">
      <c r="A1356" s="857"/>
      <c r="B1356" s="857" t="str">
        <f>B$57</f>
        <v>S2</v>
      </c>
      <c r="C1356" s="858"/>
      <c r="D1356" s="840"/>
      <c r="E1356" s="860"/>
      <c r="H1356" s="857"/>
      <c r="I1356" s="857" t="s">
        <v>3302</v>
      </c>
      <c r="J1356" s="858"/>
      <c r="K1356" s="840"/>
      <c r="L1356" s="860"/>
    </row>
    <row r="1357" spans="1:12" ht="28">
      <c r="A1357" s="857"/>
      <c r="B1357" s="857" t="str">
        <f>B$58</f>
        <v>S3</v>
      </c>
      <c r="C1357" s="858" t="s">
        <v>4179</v>
      </c>
      <c r="D1357" s="861" t="s">
        <v>3761</v>
      </c>
      <c r="E1357" s="860"/>
      <c r="H1357" s="857"/>
      <c r="I1357" s="857" t="str">
        <f>I$55</f>
        <v>MA</v>
      </c>
      <c r="J1357" s="858"/>
      <c r="K1357" s="840"/>
      <c r="L1357" s="860"/>
    </row>
    <row r="1358" spans="1:12" ht="42">
      <c r="A1358" s="857"/>
      <c r="B1358" s="857" t="str">
        <f>B$59</f>
        <v>S4</v>
      </c>
      <c r="C1358" s="858" t="s">
        <v>4595</v>
      </c>
      <c r="D1358" s="861" t="s">
        <v>3761</v>
      </c>
      <c r="E1358" s="860"/>
      <c r="H1358" s="857"/>
      <c r="I1358" s="857" t="str">
        <f>I$56</f>
        <v>S1</v>
      </c>
      <c r="J1358" s="858"/>
      <c r="K1358" s="840"/>
      <c r="L1358" s="860"/>
    </row>
    <row r="1359" spans="1:12">
      <c r="E1359" s="860"/>
      <c r="H1359" s="857"/>
      <c r="I1359" s="857" t="str">
        <f>I$57</f>
        <v>S2</v>
      </c>
      <c r="J1359" s="858"/>
      <c r="K1359" s="840"/>
      <c r="L1359" s="860"/>
    </row>
    <row r="1360" spans="1:12" ht="70">
      <c r="A1360" s="857"/>
      <c r="B1360" s="857"/>
      <c r="C1360" s="859" t="s">
        <v>4180</v>
      </c>
      <c r="D1360" s="840"/>
      <c r="H1360" s="857"/>
      <c r="I1360" s="857" t="str">
        <f>I$58</f>
        <v>S3</v>
      </c>
      <c r="J1360" s="858"/>
      <c r="K1360" s="840"/>
      <c r="L1360" s="860"/>
    </row>
    <row r="1361" spans="1:12">
      <c r="A1361" s="857"/>
      <c r="B1361" s="857" t="s">
        <v>3302</v>
      </c>
      <c r="C1361" s="858"/>
      <c r="D1361" s="840"/>
      <c r="E1361" s="860"/>
      <c r="H1361" s="857"/>
      <c r="I1361" s="857" t="str">
        <f>I$59</f>
        <v>S4</v>
      </c>
      <c r="J1361" s="886"/>
      <c r="K1361" s="840"/>
      <c r="L1361" s="860"/>
    </row>
    <row r="1362" spans="1:12">
      <c r="A1362" s="857"/>
      <c r="B1362" s="857" t="str">
        <f>B$55</f>
        <v>MA</v>
      </c>
      <c r="C1362" s="858"/>
      <c r="D1362" s="840"/>
      <c r="E1362" s="860"/>
    </row>
    <row r="1363" spans="1:12" ht="13.5" customHeight="1">
      <c r="A1363" s="857"/>
      <c r="B1363" s="857" t="str">
        <f>B$56</f>
        <v>S1</v>
      </c>
      <c r="C1363" s="858"/>
      <c r="D1363" s="840"/>
      <c r="E1363" s="860"/>
      <c r="H1363" s="857"/>
      <c r="I1363" s="857"/>
      <c r="J1363" s="869" t="s">
        <v>3669</v>
      </c>
      <c r="K1363" s="840"/>
      <c r="L1363" s="860"/>
    </row>
    <row r="1364" spans="1:12">
      <c r="A1364" s="857"/>
      <c r="B1364" s="857" t="str">
        <f>B$57</f>
        <v>S2</v>
      </c>
      <c r="C1364" s="858"/>
      <c r="D1364" s="840"/>
      <c r="E1364" s="860"/>
      <c r="H1364" s="857"/>
      <c r="I1364" s="857" t="s">
        <v>3302</v>
      </c>
      <c r="J1364" s="858"/>
      <c r="K1364" s="840"/>
      <c r="L1364" s="860"/>
    </row>
    <row r="1365" spans="1:12" ht="56">
      <c r="A1365" s="857"/>
      <c r="B1365" s="857" t="str">
        <f>B$58</f>
        <v>S3</v>
      </c>
      <c r="C1365" s="858" t="s">
        <v>4181</v>
      </c>
      <c r="D1365" s="861" t="s">
        <v>3761</v>
      </c>
      <c r="E1365" s="860"/>
      <c r="H1365" s="857"/>
      <c r="I1365" s="857" t="str">
        <f>I$55</f>
        <v>MA</v>
      </c>
      <c r="J1365" s="858"/>
      <c r="K1365" s="840"/>
      <c r="L1365" s="860"/>
    </row>
    <row r="1366" spans="1:12" ht="28">
      <c r="A1366" s="857"/>
      <c r="B1366" s="857" t="str">
        <f>B$59</f>
        <v>S4</v>
      </c>
      <c r="C1366" s="858" t="s">
        <v>4596</v>
      </c>
      <c r="D1366" s="861" t="s">
        <v>3761</v>
      </c>
      <c r="E1366" s="860"/>
      <c r="H1366" s="857"/>
      <c r="I1366" s="857" t="str">
        <f>I$56</f>
        <v>S1</v>
      </c>
      <c r="J1366" s="858"/>
      <c r="K1366" s="840"/>
      <c r="L1366" s="860"/>
    </row>
    <row r="1367" spans="1:12">
      <c r="E1367" s="860"/>
      <c r="H1367" s="857"/>
      <c r="I1367" s="857" t="str">
        <f>I$57</f>
        <v>S2</v>
      </c>
      <c r="J1367" s="858"/>
      <c r="K1367" s="840"/>
      <c r="L1367" s="860"/>
    </row>
    <row r="1368" spans="1:12" ht="73">
      <c r="A1368" s="849">
        <v>8</v>
      </c>
      <c r="B1368" s="849"/>
      <c r="C1368" s="848" t="s">
        <v>4114</v>
      </c>
      <c r="D1368" s="862" t="e">
        <f>IF((D1369*D1378*D1403*D1420*D1428*#REF!*#REF!*#REF!*#REF!)&gt;0,AVERAGE(D1369,AVERAGE(D1378,D1403,D1420,D1428,#REF!),#REF!,#REF!,#REF!),0)</f>
        <v>#REF!</v>
      </c>
      <c r="E1368" s="882"/>
      <c r="H1368" s="857"/>
      <c r="I1368" s="857" t="str">
        <f>I$58</f>
        <v>S3</v>
      </c>
      <c r="J1368" s="858"/>
      <c r="K1368" s="840"/>
      <c r="L1368" s="860"/>
    </row>
    <row r="1369" spans="1:12" ht="42">
      <c r="A1369" s="849">
        <v>8.1</v>
      </c>
      <c r="B1369" s="849"/>
      <c r="C1369" s="848" t="s">
        <v>4115</v>
      </c>
      <c r="D1369" s="862"/>
      <c r="E1369" s="864"/>
      <c r="H1369" s="857"/>
      <c r="I1369" s="857" t="str">
        <f>I$59</f>
        <v>S4</v>
      </c>
      <c r="J1369" s="886"/>
      <c r="K1369" s="840"/>
      <c r="L1369" s="860"/>
    </row>
    <row r="1370" spans="1:12" ht="42">
      <c r="A1370" s="857"/>
      <c r="B1370" s="857"/>
      <c r="C1370" s="859" t="s">
        <v>4182</v>
      </c>
      <c r="D1370" s="840"/>
      <c r="E1370" s="860"/>
    </row>
    <row r="1371" spans="1:12">
      <c r="A1371" s="857"/>
      <c r="B1371" s="857" t="s">
        <v>3302</v>
      </c>
      <c r="C1371" s="858"/>
      <c r="D1371" s="840"/>
      <c r="E1371" s="860"/>
      <c r="H1371" s="849">
        <v>10.4</v>
      </c>
      <c r="I1371" s="849"/>
      <c r="J1371" s="884" t="s">
        <v>4183</v>
      </c>
      <c r="K1371" s="862"/>
      <c r="L1371" s="863"/>
    </row>
    <row r="1372" spans="1:12">
      <c r="A1372" s="857"/>
      <c r="B1372" s="857" t="str">
        <f>B$55</f>
        <v>MA</v>
      </c>
      <c r="C1372" s="858"/>
      <c r="D1372" s="840"/>
      <c r="E1372" s="860"/>
      <c r="H1372" s="857"/>
      <c r="I1372" s="857"/>
      <c r="J1372" s="869" t="s">
        <v>3676</v>
      </c>
      <c r="K1372" s="840"/>
      <c r="L1372" s="860"/>
    </row>
    <row r="1373" spans="1:12">
      <c r="A1373" s="857"/>
      <c r="B1373" s="857" t="str">
        <f>B$56</f>
        <v>S1</v>
      </c>
      <c r="C1373" s="858"/>
      <c r="D1373" s="840"/>
      <c r="E1373" s="860"/>
      <c r="H1373" s="857"/>
      <c r="I1373" s="857" t="s">
        <v>3302</v>
      </c>
      <c r="J1373" s="858"/>
      <c r="K1373" s="840"/>
      <c r="L1373" s="860"/>
    </row>
    <row r="1374" spans="1:12">
      <c r="A1374" s="857"/>
      <c r="B1374" s="857" t="str">
        <f>B$57</f>
        <v>S2</v>
      </c>
      <c r="C1374" s="858"/>
      <c r="D1374" s="840"/>
      <c r="E1374" s="860"/>
      <c r="H1374" s="857"/>
      <c r="I1374" s="857" t="str">
        <f>I$55</f>
        <v>MA</v>
      </c>
      <c r="J1374" s="858"/>
      <c r="K1374" s="840"/>
      <c r="L1374" s="860"/>
    </row>
    <row r="1375" spans="1:12">
      <c r="A1375" s="857"/>
      <c r="B1375" s="857" t="str">
        <f>B$58</f>
        <v>S3</v>
      </c>
      <c r="C1375" s="858"/>
      <c r="D1375" s="840"/>
      <c r="E1375" s="860"/>
      <c r="H1375" s="857"/>
      <c r="I1375" s="857" t="str">
        <f>I$56</f>
        <v>S1</v>
      </c>
      <c r="J1375" s="858"/>
      <c r="K1375" s="840"/>
      <c r="L1375" s="860"/>
    </row>
    <row r="1376" spans="1:12">
      <c r="A1376" s="857"/>
      <c r="B1376" s="857" t="str">
        <f>B$59</f>
        <v>S4</v>
      </c>
      <c r="C1376" s="858"/>
      <c r="D1376" s="840"/>
      <c r="H1376" s="857"/>
      <c r="I1376" s="857" t="str">
        <f>I$57</f>
        <v>S2</v>
      </c>
      <c r="J1376" s="858"/>
      <c r="K1376" s="840"/>
      <c r="L1376" s="860"/>
    </row>
    <row r="1377" spans="1:12">
      <c r="E1377" s="872"/>
      <c r="H1377" s="857"/>
      <c r="I1377" s="857" t="str">
        <f>I$58</f>
        <v>S3</v>
      </c>
      <c r="J1377" s="858"/>
      <c r="K1377" s="840"/>
      <c r="L1377" s="860"/>
    </row>
    <row r="1378" spans="1:12" ht="28">
      <c r="A1378" s="849">
        <v>8.1999999999999993</v>
      </c>
      <c r="B1378" s="849"/>
      <c r="C1378" s="848" t="s">
        <v>4120</v>
      </c>
      <c r="D1378" s="862"/>
      <c r="E1378" s="882"/>
      <c r="H1378" s="857"/>
      <c r="I1378" s="857" t="str">
        <f>I$58</f>
        <v>S3</v>
      </c>
      <c r="J1378" s="858"/>
      <c r="K1378" s="840"/>
      <c r="L1378" s="860"/>
    </row>
    <row r="1379" spans="1:12" ht="187.5" customHeight="1">
      <c r="A1379" s="857"/>
      <c r="B1379" s="857"/>
      <c r="C1379" s="859" t="s">
        <v>4185</v>
      </c>
      <c r="D1379" s="840"/>
      <c r="E1379" s="860"/>
      <c r="H1379" s="857"/>
      <c r="I1379" s="857" t="str">
        <f>I$59</f>
        <v>S4</v>
      </c>
      <c r="J1379" s="886"/>
      <c r="K1379" s="840"/>
      <c r="L1379" s="860"/>
    </row>
    <row r="1380" spans="1:12">
      <c r="A1380" s="857"/>
      <c r="B1380" s="857" t="s">
        <v>3302</v>
      </c>
      <c r="C1380" s="858"/>
      <c r="D1380" s="840"/>
      <c r="E1380" s="860"/>
    </row>
    <row r="1381" spans="1:12">
      <c r="A1381" s="857"/>
      <c r="B1381" s="857" t="str">
        <f>B$55</f>
        <v>MA</v>
      </c>
      <c r="C1381" s="858"/>
      <c r="D1381" s="840"/>
      <c r="E1381" s="860"/>
      <c r="H1381" s="857"/>
      <c r="I1381" s="875"/>
      <c r="J1381" s="869" t="s">
        <v>3687</v>
      </c>
      <c r="K1381" s="840"/>
      <c r="L1381" s="860"/>
    </row>
    <row r="1382" spans="1:12">
      <c r="A1382" s="857"/>
      <c r="B1382" s="857" t="str">
        <f>B$56</f>
        <v>S1</v>
      </c>
      <c r="C1382" s="858"/>
      <c r="D1382" s="840"/>
      <c r="E1382" s="860"/>
      <c r="H1382" s="857"/>
      <c r="I1382" s="857" t="s">
        <v>3302</v>
      </c>
      <c r="J1382" s="858"/>
      <c r="K1382" s="840"/>
      <c r="L1382" s="860"/>
    </row>
    <row r="1383" spans="1:12">
      <c r="A1383" s="857"/>
      <c r="B1383" s="857" t="str">
        <f>B$57</f>
        <v>S2</v>
      </c>
      <c r="C1383" s="858"/>
      <c r="D1383" s="840"/>
      <c r="E1383" s="860"/>
      <c r="H1383" s="857"/>
      <c r="I1383" s="857" t="str">
        <f>I$55</f>
        <v>MA</v>
      </c>
      <c r="J1383" s="858"/>
      <c r="K1383" s="840"/>
      <c r="L1383" s="860"/>
    </row>
    <row r="1384" spans="1:12" ht="57.5" customHeight="1">
      <c r="A1384" s="857"/>
      <c r="B1384" s="857" t="str">
        <f>B$58</f>
        <v>S3</v>
      </c>
      <c r="C1384" s="865" t="s">
        <v>4186</v>
      </c>
      <c r="D1384" s="861" t="s">
        <v>3761</v>
      </c>
      <c r="E1384" s="860"/>
      <c r="H1384" s="857"/>
      <c r="I1384" s="857" t="str">
        <f>I$56</f>
        <v>S1</v>
      </c>
      <c r="J1384" s="858"/>
      <c r="K1384" s="840"/>
      <c r="L1384" s="860"/>
    </row>
    <row r="1385" spans="1:12" ht="17">
      <c r="A1385" s="857"/>
      <c r="B1385" s="857" t="str">
        <f>B$59</f>
        <v>S4</v>
      </c>
      <c r="C1385" s="1002" t="s">
        <v>4597</v>
      </c>
      <c r="D1385" s="861" t="s">
        <v>3761</v>
      </c>
      <c r="E1385" s="860"/>
      <c r="H1385" s="857"/>
      <c r="I1385" s="857" t="str">
        <f>I$57</f>
        <v>S2</v>
      </c>
      <c r="J1385" s="858"/>
      <c r="K1385" s="840"/>
      <c r="L1385" s="860"/>
    </row>
    <row r="1386" spans="1:12">
      <c r="H1386" s="857"/>
      <c r="I1386" s="857" t="str">
        <f>I$58</f>
        <v>S3</v>
      </c>
      <c r="J1386" s="858"/>
      <c r="K1386" s="840"/>
      <c r="L1386" s="860"/>
    </row>
    <row r="1387" spans="1:12" ht="231" customHeight="1">
      <c r="A1387" s="857"/>
      <c r="B1387" s="857"/>
      <c r="C1387" s="859" t="s">
        <v>4187</v>
      </c>
      <c r="D1387" s="840"/>
      <c r="E1387" s="872"/>
      <c r="H1387" s="857"/>
      <c r="I1387" s="857" t="str">
        <f>I$59</f>
        <v>S4</v>
      </c>
      <c r="J1387" s="886"/>
      <c r="K1387" s="840"/>
      <c r="L1387" s="860"/>
    </row>
    <row r="1388" spans="1:12">
      <c r="A1388" s="857"/>
      <c r="B1388" s="857" t="s">
        <v>3302</v>
      </c>
      <c r="C1388" s="858"/>
      <c r="D1388" s="840"/>
      <c r="E1388" s="860"/>
    </row>
    <row r="1389" spans="1:12">
      <c r="A1389" s="857"/>
      <c r="B1389" s="857" t="str">
        <f>B$55</f>
        <v>MA</v>
      </c>
      <c r="C1389" s="858"/>
      <c r="D1389" s="840"/>
      <c r="E1389" s="860"/>
      <c r="H1389" s="857"/>
      <c r="I1389" s="875"/>
      <c r="J1389" s="869" t="s">
        <v>4188</v>
      </c>
      <c r="K1389" s="840"/>
      <c r="L1389" s="860"/>
    </row>
    <row r="1390" spans="1:12">
      <c r="A1390" s="857"/>
      <c r="B1390" s="857" t="str">
        <f>B$56</f>
        <v>S1</v>
      </c>
      <c r="C1390" s="858"/>
      <c r="D1390" s="840"/>
      <c r="E1390" s="860"/>
      <c r="H1390" s="857"/>
      <c r="I1390" s="857" t="s">
        <v>3302</v>
      </c>
      <c r="J1390" s="858"/>
      <c r="K1390" s="840"/>
      <c r="L1390" s="860"/>
    </row>
    <row r="1391" spans="1:12">
      <c r="A1391" s="857"/>
      <c r="B1391" s="857" t="str">
        <f>B$57</f>
        <v>S2</v>
      </c>
      <c r="C1391" s="858"/>
      <c r="D1391" s="840"/>
      <c r="E1391" s="860"/>
      <c r="H1391" s="857"/>
      <c r="I1391" s="857" t="str">
        <f>I$55</f>
        <v>MA</v>
      </c>
      <c r="J1391" s="858"/>
      <c r="K1391" s="840"/>
      <c r="L1391" s="860"/>
    </row>
    <row r="1392" spans="1:12" ht="84">
      <c r="A1392" s="857"/>
      <c r="B1392" s="857" t="str">
        <f>B$58</f>
        <v>S3</v>
      </c>
      <c r="C1392" s="865" t="s">
        <v>4189</v>
      </c>
      <c r="D1392" s="861" t="s">
        <v>3761</v>
      </c>
      <c r="E1392" s="860"/>
      <c r="H1392" s="857"/>
      <c r="I1392" s="857" t="str">
        <f>I$56</f>
        <v>S1</v>
      </c>
      <c r="J1392" s="858"/>
      <c r="K1392" s="840"/>
      <c r="L1392" s="860"/>
    </row>
    <row r="1393" spans="1:12" ht="55" customHeight="1">
      <c r="A1393" s="857"/>
      <c r="B1393" s="857" t="str">
        <f>B$59</f>
        <v>S4</v>
      </c>
      <c r="C1393" s="858" t="s">
        <v>4598</v>
      </c>
      <c r="D1393" s="861" t="s">
        <v>3761</v>
      </c>
      <c r="E1393" s="860"/>
      <c r="H1393" s="857"/>
      <c r="I1393" s="857" t="str">
        <f>I$57</f>
        <v>S2</v>
      </c>
      <c r="J1393" s="858"/>
      <c r="K1393" s="840"/>
      <c r="L1393" s="860"/>
    </row>
    <row r="1394" spans="1:12">
      <c r="E1394" s="860"/>
      <c r="H1394" s="857"/>
      <c r="I1394" s="857" t="str">
        <f>I$58</f>
        <v>S3</v>
      </c>
      <c r="J1394" s="858"/>
      <c r="K1394" s="840"/>
      <c r="L1394" s="860"/>
    </row>
    <row r="1395" spans="1:12" ht="210">
      <c r="A1395" s="857"/>
      <c r="B1395" s="857"/>
      <c r="C1395" s="859" t="s">
        <v>4190</v>
      </c>
      <c r="D1395" s="840"/>
      <c r="H1395" s="857"/>
      <c r="I1395" s="857" t="str">
        <f>I$59</f>
        <v>S4</v>
      </c>
      <c r="J1395" s="886"/>
      <c r="K1395" s="840"/>
      <c r="L1395" s="860"/>
    </row>
    <row r="1396" spans="1:12">
      <c r="A1396" s="857"/>
      <c r="B1396" s="857" t="s">
        <v>3302</v>
      </c>
      <c r="C1396" s="858"/>
      <c r="D1396" s="840"/>
      <c r="E1396" s="860"/>
    </row>
    <row r="1397" spans="1:12" ht="20.25" customHeight="1">
      <c r="A1397" s="857"/>
      <c r="B1397" s="857" t="str">
        <f>B$55</f>
        <v>MA</v>
      </c>
      <c r="C1397" s="858"/>
      <c r="D1397" s="840"/>
      <c r="E1397" s="860"/>
      <c r="H1397" s="849">
        <v>10.6</v>
      </c>
      <c r="I1397" s="849"/>
      <c r="J1397" s="884" t="s">
        <v>4191</v>
      </c>
      <c r="K1397" s="862"/>
      <c r="L1397" s="863"/>
    </row>
    <row r="1398" spans="1:12" ht="18.75" customHeight="1">
      <c r="A1398" s="857"/>
      <c r="B1398" s="857" t="str">
        <f>B$56</f>
        <v>S1</v>
      </c>
      <c r="C1398" s="858"/>
      <c r="D1398" s="840"/>
      <c r="E1398" s="860"/>
      <c r="H1398" s="857"/>
      <c r="I1398" s="875"/>
      <c r="J1398" s="869" t="s">
        <v>3690</v>
      </c>
      <c r="K1398" s="840"/>
      <c r="L1398" s="860"/>
    </row>
    <row r="1399" spans="1:12">
      <c r="A1399" s="857"/>
      <c r="B1399" s="857" t="str">
        <f>B$57</f>
        <v>S2</v>
      </c>
      <c r="C1399" s="858"/>
      <c r="D1399" s="840"/>
      <c r="E1399" s="860"/>
      <c r="H1399" s="857"/>
      <c r="I1399" s="857" t="s">
        <v>3302</v>
      </c>
      <c r="J1399" s="858"/>
      <c r="K1399" s="840"/>
      <c r="L1399" s="860"/>
    </row>
    <row r="1400" spans="1:12" ht="17">
      <c r="A1400" s="857"/>
      <c r="B1400" s="857" t="str">
        <f>B$58</f>
        <v>S3</v>
      </c>
      <c r="C1400" s="865" t="s">
        <v>4192</v>
      </c>
      <c r="D1400" s="861" t="s">
        <v>3761</v>
      </c>
      <c r="E1400" s="860"/>
      <c r="H1400" s="857"/>
      <c r="I1400" s="857" t="str">
        <f>I$55</f>
        <v>MA</v>
      </c>
      <c r="J1400" s="858"/>
      <c r="K1400" s="840"/>
      <c r="L1400" s="860"/>
    </row>
    <row r="1401" spans="1:12" ht="17">
      <c r="A1401" s="857"/>
      <c r="B1401" s="857" t="str">
        <f>B$59</f>
        <v>S4</v>
      </c>
      <c r="C1401" s="865" t="s">
        <v>4599</v>
      </c>
      <c r="D1401" s="861" t="s">
        <v>3761</v>
      </c>
      <c r="E1401" s="860"/>
      <c r="H1401" s="857"/>
      <c r="I1401" s="857" t="str">
        <f>I$56</f>
        <v>S1</v>
      </c>
      <c r="J1401" s="858"/>
      <c r="K1401" s="840"/>
      <c r="L1401" s="860"/>
    </row>
    <row r="1402" spans="1:12">
      <c r="E1402" s="860"/>
      <c r="H1402" s="857"/>
      <c r="I1402" s="857" t="str">
        <f>I$57</f>
        <v>S2</v>
      </c>
      <c r="J1402" s="858"/>
      <c r="K1402" s="840"/>
      <c r="L1402" s="860"/>
    </row>
    <row r="1403" spans="1:12" ht="28">
      <c r="A1403" s="849">
        <v>8.3000000000000007</v>
      </c>
      <c r="B1403" s="849"/>
      <c r="C1403" s="848" t="s">
        <v>4124</v>
      </c>
      <c r="D1403" s="862"/>
      <c r="E1403" s="882"/>
      <c r="H1403" s="857"/>
      <c r="I1403" s="857" t="str">
        <f>I$58</f>
        <v>S3</v>
      </c>
      <c r="J1403" s="858"/>
      <c r="K1403" s="840"/>
      <c r="L1403" s="860"/>
    </row>
    <row r="1404" spans="1:12" ht="28">
      <c r="A1404" s="857"/>
      <c r="B1404" s="857"/>
      <c r="C1404" s="859" t="s">
        <v>4193</v>
      </c>
      <c r="D1404" s="840"/>
      <c r="E1404" s="860"/>
      <c r="H1404" s="857"/>
      <c r="I1404" s="857" t="str">
        <f>I$59</f>
        <v>S4</v>
      </c>
      <c r="J1404" s="886"/>
      <c r="K1404" s="840"/>
      <c r="L1404" s="860"/>
    </row>
    <row r="1405" spans="1:12">
      <c r="A1405" s="857"/>
      <c r="B1405" s="857" t="s">
        <v>3302</v>
      </c>
      <c r="C1405" s="858"/>
      <c r="D1405" s="840"/>
      <c r="E1405" s="860"/>
    </row>
    <row r="1406" spans="1:12">
      <c r="A1406" s="857"/>
      <c r="B1406" s="857" t="str">
        <f>B$55</f>
        <v>MA</v>
      </c>
      <c r="C1406" s="858"/>
      <c r="D1406" s="840"/>
      <c r="E1406" s="860"/>
      <c r="H1406" s="857"/>
      <c r="I1406" s="857"/>
      <c r="J1406" s="869" t="s">
        <v>4194</v>
      </c>
      <c r="K1406" s="840"/>
      <c r="L1406" s="860"/>
    </row>
    <row r="1407" spans="1:12">
      <c r="A1407" s="857"/>
      <c r="B1407" s="857" t="str">
        <f>B$56</f>
        <v>S1</v>
      </c>
      <c r="C1407" s="858"/>
      <c r="D1407" s="840"/>
      <c r="E1407" s="860"/>
      <c r="H1407" s="857"/>
      <c r="I1407" s="857" t="s">
        <v>3302</v>
      </c>
      <c r="J1407" s="858"/>
      <c r="K1407" s="840"/>
      <c r="L1407" s="860"/>
    </row>
    <row r="1408" spans="1:12">
      <c r="A1408" s="857"/>
      <c r="B1408" s="857" t="str">
        <f>B$57</f>
        <v>S2</v>
      </c>
      <c r="C1408" s="858"/>
      <c r="D1408" s="840"/>
      <c r="E1408" s="860"/>
      <c r="H1408" s="857"/>
      <c r="I1408" s="857" t="str">
        <f>I$55</f>
        <v>MA</v>
      </c>
      <c r="J1408" s="858"/>
      <c r="K1408" s="840"/>
      <c r="L1408" s="860"/>
    </row>
    <row r="1409" spans="1:12">
      <c r="A1409" s="857"/>
      <c r="B1409" s="857" t="str">
        <f>B$58</f>
        <v>S3</v>
      </c>
      <c r="C1409" s="858"/>
      <c r="D1409" s="840"/>
      <c r="E1409" s="860"/>
      <c r="H1409" s="857"/>
      <c r="I1409" s="857" t="str">
        <f>I$56</f>
        <v>S1</v>
      </c>
      <c r="J1409" s="858"/>
      <c r="K1409" s="840"/>
      <c r="L1409" s="860"/>
    </row>
    <row r="1410" spans="1:12">
      <c r="A1410" s="857"/>
      <c r="B1410" s="857" t="str">
        <f>B$59</f>
        <v>S4</v>
      </c>
      <c r="C1410" s="858"/>
      <c r="D1410" s="840"/>
      <c r="E1410" s="860"/>
      <c r="H1410" s="857"/>
      <c r="I1410" s="857" t="str">
        <f>I$57</f>
        <v>S2</v>
      </c>
      <c r="J1410" s="858"/>
      <c r="K1410" s="840"/>
      <c r="L1410" s="860"/>
    </row>
    <row r="1411" spans="1:12">
      <c r="H1411" s="857"/>
      <c r="I1411" s="857" t="str">
        <f>I$58</f>
        <v>S3</v>
      </c>
      <c r="J1411" s="858"/>
      <c r="K1411" s="840"/>
      <c r="L1411" s="860"/>
    </row>
    <row r="1412" spans="1:12" ht="28">
      <c r="A1412" s="857"/>
      <c r="B1412" s="857"/>
      <c r="C1412" s="859" t="s">
        <v>4195</v>
      </c>
      <c r="D1412" s="840"/>
      <c r="E1412" s="872"/>
      <c r="H1412" s="857"/>
      <c r="I1412" s="857" t="str">
        <f>I$59</f>
        <v>S4</v>
      </c>
      <c r="J1412" s="886"/>
      <c r="K1412" s="840"/>
      <c r="L1412" s="860"/>
    </row>
    <row r="1413" spans="1:12">
      <c r="A1413" s="857"/>
      <c r="B1413" s="857" t="s">
        <v>3302</v>
      </c>
      <c r="C1413" s="858"/>
      <c r="D1413" s="840"/>
      <c r="E1413" s="860"/>
    </row>
    <row r="1414" spans="1:12">
      <c r="A1414" s="857"/>
      <c r="B1414" s="857" t="str">
        <f>B$55</f>
        <v>MA</v>
      </c>
      <c r="C1414" s="858"/>
      <c r="D1414" s="840"/>
      <c r="E1414" s="860"/>
      <c r="H1414" s="857"/>
      <c r="I1414" s="857"/>
      <c r="J1414" s="869" t="s">
        <v>4196</v>
      </c>
      <c r="K1414" s="840"/>
      <c r="L1414" s="860"/>
    </row>
    <row r="1415" spans="1:12">
      <c r="A1415" s="857"/>
      <c r="B1415" s="857" t="str">
        <f>B$56</f>
        <v>S1</v>
      </c>
      <c r="C1415" s="858"/>
      <c r="D1415" s="840"/>
      <c r="E1415" s="860"/>
      <c r="H1415" s="857"/>
      <c r="I1415" s="857" t="s">
        <v>3302</v>
      </c>
      <c r="J1415" s="858"/>
      <c r="K1415" s="840"/>
      <c r="L1415" s="860"/>
    </row>
    <row r="1416" spans="1:12">
      <c r="A1416" s="857"/>
      <c r="B1416" s="857" t="str">
        <f>B$57</f>
        <v>S2</v>
      </c>
      <c r="C1416" s="858"/>
      <c r="D1416" s="840"/>
      <c r="E1416" s="860"/>
      <c r="H1416" s="857"/>
      <c r="I1416" s="857" t="str">
        <f>I$55</f>
        <v>MA</v>
      </c>
      <c r="J1416" s="858"/>
      <c r="K1416" s="840"/>
      <c r="L1416" s="860"/>
    </row>
    <row r="1417" spans="1:12">
      <c r="A1417" s="857"/>
      <c r="B1417" s="857" t="str">
        <f>B$58</f>
        <v>S3</v>
      </c>
      <c r="C1417" s="858"/>
      <c r="D1417" s="840"/>
      <c r="E1417" s="860"/>
      <c r="H1417" s="857"/>
      <c r="I1417" s="857" t="str">
        <f>I$56</f>
        <v>S1</v>
      </c>
      <c r="J1417" s="858"/>
      <c r="K1417" s="840"/>
      <c r="L1417" s="860"/>
    </row>
    <row r="1418" spans="1:12">
      <c r="A1418" s="857"/>
      <c r="B1418" s="857" t="str">
        <f>B$59</f>
        <v>S4</v>
      </c>
      <c r="C1418" s="858"/>
      <c r="D1418" s="840"/>
      <c r="E1418" s="860"/>
      <c r="H1418" s="857"/>
      <c r="I1418" s="857" t="str">
        <f>I$57</f>
        <v>S2</v>
      </c>
      <c r="J1418" s="858"/>
      <c r="K1418" s="840"/>
      <c r="L1418" s="860"/>
    </row>
    <row r="1419" spans="1:12">
      <c r="E1419" s="860"/>
      <c r="H1419" s="857"/>
      <c r="I1419" s="857" t="str">
        <f>I$58</f>
        <v>S3</v>
      </c>
      <c r="J1419" s="858"/>
      <c r="K1419" s="840"/>
      <c r="L1419" s="860"/>
    </row>
    <row r="1420" spans="1:12" ht="28">
      <c r="A1420" s="849">
        <v>8.4</v>
      </c>
      <c r="B1420" s="849"/>
      <c r="C1420" s="848" t="s">
        <v>4127</v>
      </c>
      <c r="D1420" s="862"/>
      <c r="E1420" s="882"/>
      <c r="H1420" s="857"/>
      <c r="I1420" s="857" t="str">
        <f>I$59</f>
        <v>S4</v>
      </c>
      <c r="J1420" s="886"/>
      <c r="K1420" s="840"/>
      <c r="L1420" s="860"/>
    </row>
    <row r="1421" spans="1:12" ht="42">
      <c r="A1421" s="857"/>
      <c r="B1421" s="857"/>
      <c r="C1421" s="859" t="s">
        <v>4197</v>
      </c>
      <c r="D1421" s="840"/>
      <c r="E1421" s="860"/>
    </row>
    <row r="1422" spans="1:12" ht="56">
      <c r="A1422" s="857"/>
      <c r="B1422" s="857" t="s">
        <v>3302</v>
      </c>
      <c r="C1422" s="858"/>
      <c r="D1422" s="840"/>
      <c r="E1422" s="860"/>
      <c r="H1422" s="849">
        <v>10.7</v>
      </c>
      <c r="I1422" s="849"/>
      <c r="J1422" s="884" t="s">
        <v>4198</v>
      </c>
      <c r="K1422" s="862"/>
      <c r="L1422" s="863"/>
    </row>
    <row r="1423" spans="1:12" ht="35.25" customHeight="1">
      <c r="A1423" s="857"/>
      <c r="B1423" s="857" t="str">
        <f>B$55</f>
        <v>MA</v>
      </c>
      <c r="C1423" s="858"/>
      <c r="D1423" s="840"/>
      <c r="E1423" s="860"/>
      <c r="H1423" s="857"/>
      <c r="I1423" s="857"/>
      <c r="J1423" s="859" t="s">
        <v>3697</v>
      </c>
      <c r="K1423" s="840"/>
      <c r="L1423" s="860"/>
    </row>
    <row r="1424" spans="1:12" ht="35.25" customHeight="1">
      <c r="A1424" s="857"/>
      <c r="B1424" s="857" t="str">
        <f>B$56</f>
        <v>S1</v>
      </c>
      <c r="C1424" s="858"/>
      <c r="D1424" s="840"/>
      <c r="E1424" s="860"/>
      <c r="H1424" s="857"/>
      <c r="I1424" s="857"/>
      <c r="J1424" s="869"/>
      <c r="K1424" s="840"/>
      <c r="L1424" s="860"/>
    </row>
    <row r="1425" spans="1:12">
      <c r="A1425" s="857"/>
      <c r="B1425" s="857" t="str">
        <f>B$57</f>
        <v>S2</v>
      </c>
      <c r="C1425" s="858"/>
      <c r="D1425" s="840"/>
      <c r="E1425" s="860"/>
      <c r="H1425" s="857"/>
      <c r="I1425" s="857" t="s">
        <v>3302</v>
      </c>
      <c r="J1425" s="858"/>
      <c r="K1425" s="840"/>
      <c r="L1425" s="860"/>
    </row>
    <row r="1426" spans="1:12">
      <c r="A1426" s="857"/>
      <c r="B1426" s="857" t="str">
        <f>B$58</f>
        <v>S3</v>
      </c>
      <c r="C1426" s="858"/>
      <c r="D1426" s="840"/>
      <c r="E1426" s="860"/>
      <c r="H1426" s="857"/>
      <c r="I1426" s="857" t="str">
        <f>I$55</f>
        <v>MA</v>
      </c>
      <c r="J1426" s="858"/>
      <c r="K1426" s="840"/>
      <c r="L1426" s="860"/>
    </row>
    <row r="1427" spans="1:12">
      <c r="A1427" s="857"/>
      <c r="B1427" s="857" t="str">
        <f>B$59</f>
        <v>S4</v>
      </c>
      <c r="C1427" s="858"/>
      <c r="D1427" s="840"/>
      <c r="E1427" s="860"/>
      <c r="H1427" s="857"/>
      <c r="I1427" s="857" t="str">
        <f>I$56</f>
        <v>S1</v>
      </c>
      <c r="J1427" s="858"/>
      <c r="K1427" s="840"/>
      <c r="L1427" s="860"/>
    </row>
    <row r="1428" spans="1:12" ht="56">
      <c r="A1428" s="849">
        <v>8.5</v>
      </c>
      <c r="B1428" s="849"/>
      <c r="C1428" s="848" t="s">
        <v>4130</v>
      </c>
      <c r="D1428" s="862"/>
      <c r="E1428" s="882"/>
      <c r="H1428" s="857"/>
      <c r="I1428" s="857" t="str">
        <f>I$57</f>
        <v>S2</v>
      </c>
      <c r="J1428" s="858"/>
      <c r="K1428" s="840"/>
      <c r="L1428" s="860"/>
    </row>
    <row r="1429" spans="1:12" ht="28">
      <c r="A1429" s="857"/>
      <c r="B1429" s="857"/>
      <c r="C1429" s="859" t="s">
        <v>4199</v>
      </c>
      <c r="D1429" s="840"/>
      <c r="E1429" s="872"/>
      <c r="H1429" s="857"/>
      <c r="I1429" s="857" t="str">
        <f>I$58</f>
        <v>S3</v>
      </c>
      <c r="J1429" s="858"/>
      <c r="K1429" s="840"/>
      <c r="L1429" s="860"/>
    </row>
    <row r="1430" spans="1:12">
      <c r="A1430" s="857"/>
      <c r="B1430" s="857" t="s">
        <v>3302</v>
      </c>
      <c r="C1430" s="858"/>
      <c r="D1430" s="840"/>
      <c r="E1430" s="860"/>
      <c r="H1430" s="857"/>
      <c r="I1430" s="857" t="str">
        <f>I$59</f>
        <v>S4</v>
      </c>
      <c r="J1430" s="886"/>
      <c r="K1430" s="840"/>
      <c r="L1430" s="860"/>
    </row>
    <row r="1431" spans="1:12">
      <c r="A1431" s="857"/>
      <c r="B1431" s="857" t="str">
        <f>B$55</f>
        <v>MA</v>
      </c>
      <c r="C1431" s="858"/>
      <c r="D1431" s="840"/>
      <c r="E1431" s="860"/>
    </row>
    <row r="1432" spans="1:12" ht="33" customHeight="1">
      <c r="A1432" s="857"/>
      <c r="B1432" s="857" t="str">
        <f>B$56</f>
        <v>S1</v>
      </c>
      <c r="C1432" s="858"/>
      <c r="D1432" s="840"/>
      <c r="E1432" s="860"/>
      <c r="H1432" s="857"/>
      <c r="I1432" s="857"/>
      <c r="J1432" s="869" t="s">
        <v>4200</v>
      </c>
      <c r="K1432" s="840"/>
      <c r="L1432" s="860"/>
    </row>
    <row r="1433" spans="1:12">
      <c r="A1433" s="857"/>
      <c r="B1433" s="857" t="str">
        <f>B$57</f>
        <v>S2</v>
      </c>
      <c r="C1433" s="858"/>
      <c r="D1433" s="840"/>
      <c r="E1433" s="860"/>
      <c r="H1433" s="857"/>
      <c r="I1433" s="857" t="s">
        <v>3302</v>
      </c>
      <c r="J1433" s="858"/>
      <c r="K1433" s="840"/>
      <c r="L1433" s="860"/>
    </row>
    <row r="1434" spans="1:12">
      <c r="A1434" s="857"/>
      <c r="B1434" s="857" t="str">
        <f>B$58</f>
        <v>S3</v>
      </c>
      <c r="C1434" s="858"/>
      <c r="D1434" s="840"/>
      <c r="E1434" s="860"/>
      <c r="H1434" s="857"/>
      <c r="I1434" s="857" t="str">
        <f>I$55</f>
        <v>MA</v>
      </c>
      <c r="J1434" s="858"/>
      <c r="K1434" s="840"/>
      <c r="L1434" s="860"/>
    </row>
    <row r="1435" spans="1:12">
      <c r="A1435" s="857"/>
      <c r="B1435" s="857" t="str">
        <f>B$59</f>
        <v>S4</v>
      </c>
      <c r="C1435" s="858"/>
      <c r="D1435" s="840"/>
      <c r="E1435" s="860"/>
      <c r="H1435" s="857"/>
      <c r="I1435" s="857" t="str">
        <f>I$56</f>
        <v>S1</v>
      </c>
      <c r="J1435" s="858"/>
      <c r="K1435" s="840"/>
      <c r="L1435" s="860"/>
    </row>
    <row r="1436" spans="1:12">
      <c r="E1436" s="860"/>
      <c r="H1436" s="857"/>
      <c r="I1436" s="857" t="str">
        <f>I$57</f>
        <v>S2</v>
      </c>
      <c r="J1436" s="858"/>
      <c r="K1436" s="840"/>
      <c r="L1436" s="860"/>
    </row>
    <row r="1437" spans="1:12" ht="140">
      <c r="A1437" s="857"/>
      <c r="B1437" s="857"/>
      <c r="C1437" s="859" t="s">
        <v>4201</v>
      </c>
      <c r="D1437" s="840"/>
      <c r="E1437" s="872"/>
      <c r="H1437" s="857"/>
      <c r="I1437" s="857" t="str">
        <f>I$58</f>
        <v>S3</v>
      </c>
      <c r="J1437" s="858"/>
      <c r="K1437" s="840"/>
      <c r="L1437" s="860"/>
    </row>
    <row r="1438" spans="1:12">
      <c r="A1438" s="857"/>
      <c r="B1438" s="857" t="s">
        <v>3302</v>
      </c>
      <c r="C1438" s="858"/>
      <c r="D1438" s="840"/>
      <c r="E1438" s="860"/>
      <c r="H1438" s="857"/>
      <c r="I1438" s="857" t="str">
        <f>I$59</f>
        <v>S4</v>
      </c>
      <c r="J1438" s="886"/>
      <c r="K1438" s="840"/>
      <c r="L1438" s="860"/>
    </row>
    <row r="1439" spans="1:12">
      <c r="A1439" s="857"/>
      <c r="B1439" s="857" t="str">
        <f>B$55</f>
        <v>MA</v>
      </c>
      <c r="C1439" s="858"/>
      <c r="D1439" s="840"/>
      <c r="E1439" s="860"/>
    </row>
    <row r="1440" spans="1:12" ht="56">
      <c r="A1440" s="857"/>
      <c r="B1440" s="857" t="str">
        <f>B$56</f>
        <v>S1</v>
      </c>
      <c r="C1440" s="858"/>
      <c r="D1440" s="840"/>
      <c r="E1440" s="860"/>
      <c r="H1440" s="849">
        <v>10.8</v>
      </c>
      <c r="I1440" s="849"/>
      <c r="J1440" s="884" t="s">
        <v>4202</v>
      </c>
      <c r="K1440" s="862"/>
      <c r="L1440" s="863"/>
    </row>
    <row r="1441" spans="1:12">
      <c r="A1441" s="857"/>
      <c r="B1441" s="857" t="str">
        <f>B$57</f>
        <v>S2</v>
      </c>
      <c r="C1441" s="858"/>
      <c r="D1441" s="840"/>
      <c r="E1441" s="860"/>
      <c r="H1441" s="857"/>
      <c r="I1441" s="857"/>
      <c r="J1441" s="869" t="s">
        <v>4203</v>
      </c>
      <c r="K1441" s="840"/>
      <c r="L1441" s="860"/>
    </row>
    <row r="1442" spans="1:12">
      <c r="A1442" s="857"/>
      <c r="B1442" s="857" t="str">
        <f>B$58</f>
        <v>S3</v>
      </c>
      <c r="C1442" s="858"/>
      <c r="D1442" s="840"/>
      <c r="E1442" s="860"/>
      <c r="H1442" s="857"/>
      <c r="I1442" s="857" t="s">
        <v>3302</v>
      </c>
      <c r="J1442" s="858"/>
      <c r="K1442" s="840"/>
      <c r="L1442" s="860"/>
    </row>
    <row r="1443" spans="1:12">
      <c r="A1443" s="857"/>
      <c r="B1443" s="857" t="str">
        <f>B$59</f>
        <v>S4</v>
      </c>
      <c r="C1443" s="858"/>
      <c r="D1443" s="840"/>
      <c r="E1443" s="860"/>
      <c r="H1443" s="857"/>
      <c r="I1443" s="857" t="str">
        <f>I$55</f>
        <v>MA</v>
      </c>
      <c r="J1443" s="858"/>
      <c r="K1443" s="840"/>
      <c r="L1443" s="860"/>
    </row>
    <row r="1444" spans="1:12">
      <c r="E1444" s="860"/>
      <c r="H1444" s="857"/>
      <c r="I1444" s="857" t="str">
        <f>I$56</f>
        <v>S1</v>
      </c>
      <c r="J1444" s="858"/>
      <c r="K1444" s="840"/>
      <c r="L1444" s="860"/>
    </row>
    <row r="1445" spans="1:12" ht="293">
      <c r="A1445" s="857"/>
      <c r="B1445" s="857"/>
      <c r="C1445" s="859" t="s">
        <v>4204</v>
      </c>
      <c r="D1445" s="840"/>
      <c r="H1445" s="857"/>
      <c r="I1445" s="857" t="str">
        <f>I$57</f>
        <v>S2</v>
      </c>
      <c r="J1445" s="858"/>
      <c r="K1445" s="840"/>
      <c r="L1445" s="860"/>
    </row>
    <row r="1446" spans="1:12">
      <c r="A1446" s="857"/>
      <c r="B1446" s="857" t="s">
        <v>3302</v>
      </c>
      <c r="C1446" s="858"/>
      <c r="D1446" s="840"/>
      <c r="E1446" s="860"/>
      <c r="H1446" s="857"/>
      <c r="I1446" s="857" t="str">
        <f>I$58</f>
        <v>S3</v>
      </c>
      <c r="J1446" s="858"/>
      <c r="K1446" s="840"/>
      <c r="L1446" s="860"/>
    </row>
    <row r="1447" spans="1:12">
      <c r="A1447" s="857"/>
      <c r="B1447" s="857" t="str">
        <f>B$55</f>
        <v>MA</v>
      </c>
      <c r="C1447" s="858"/>
      <c r="D1447" s="840"/>
      <c r="E1447" s="860"/>
      <c r="H1447" s="857"/>
      <c r="I1447" s="857" t="str">
        <f>I$59</f>
        <v>S4</v>
      </c>
      <c r="J1447" s="886"/>
      <c r="K1447" s="840"/>
      <c r="L1447" s="860"/>
    </row>
    <row r="1448" spans="1:12">
      <c r="A1448" s="857"/>
      <c r="B1448" s="857" t="str">
        <f>B$56</f>
        <v>S1</v>
      </c>
      <c r="C1448" s="858"/>
      <c r="D1448" s="840"/>
      <c r="E1448" s="860"/>
    </row>
    <row r="1449" spans="1:12" ht="30" customHeight="1">
      <c r="A1449" s="857"/>
      <c r="B1449" s="857" t="str">
        <f>B$57</f>
        <v>S2</v>
      </c>
      <c r="C1449" s="858"/>
      <c r="D1449" s="840"/>
      <c r="E1449" s="860"/>
      <c r="H1449" s="857"/>
      <c r="I1449" s="857"/>
      <c r="J1449" s="869" t="s">
        <v>4205</v>
      </c>
      <c r="K1449" s="840"/>
      <c r="L1449" s="860"/>
    </row>
    <row r="1450" spans="1:12">
      <c r="A1450" s="857"/>
      <c r="B1450" s="857" t="str">
        <f>B$58</f>
        <v>S3</v>
      </c>
      <c r="C1450" s="858"/>
      <c r="D1450" s="840"/>
      <c r="E1450" s="860"/>
      <c r="H1450" s="857"/>
      <c r="I1450" s="857" t="s">
        <v>3302</v>
      </c>
      <c r="J1450" s="858"/>
      <c r="K1450" s="840"/>
      <c r="L1450" s="860"/>
    </row>
    <row r="1451" spans="1:12">
      <c r="A1451" s="857"/>
      <c r="B1451" s="857" t="str">
        <f>B$59</f>
        <v>S4</v>
      </c>
      <c r="C1451" s="858"/>
      <c r="D1451" s="840"/>
      <c r="E1451" s="860"/>
      <c r="H1451" s="857"/>
      <c r="I1451" s="857" t="str">
        <f>I$55</f>
        <v>MA</v>
      </c>
      <c r="J1451" s="858"/>
      <c r="K1451" s="840"/>
      <c r="L1451" s="860"/>
    </row>
    <row r="1452" spans="1:12">
      <c r="E1452" s="860"/>
      <c r="H1452" s="857"/>
      <c r="I1452" s="857" t="str">
        <f>I$56</f>
        <v>S1</v>
      </c>
      <c r="J1452" s="858"/>
      <c r="K1452" s="840"/>
      <c r="L1452" s="860"/>
    </row>
    <row r="1453" spans="1:12" ht="45">
      <c r="A1453" s="849">
        <v>9</v>
      </c>
      <c r="B1453" s="849"/>
      <c r="C1453" s="884" t="s">
        <v>4134</v>
      </c>
      <c r="D1453" s="862"/>
      <c r="E1453" s="882"/>
      <c r="H1453" s="857"/>
      <c r="I1453" s="857" t="str">
        <f>I$57</f>
        <v>S2</v>
      </c>
      <c r="J1453" s="858"/>
      <c r="K1453" s="840"/>
      <c r="L1453" s="860"/>
    </row>
    <row r="1454" spans="1:12" ht="319">
      <c r="A1454" s="849">
        <v>9.1</v>
      </c>
      <c r="B1454" s="849"/>
      <c r="C1454" s="884" t="s">
        <v>4135</v>
      </c>
      <c r="D1454" s="862"/>
      <c r="E1454" s="864"/>
      <c r="H1454" s="857"/>
      <c r="I1454" s="857" t="str">
        <f>I$58</f>
        <v>S3</v>
      </c>
      <c r="J1454" s="858"/>
      <c r="K1454" s="840"/>
      <c r="L1454" s="860"/>
    </row>
    <row r="1455" spans="1:12" ht="70">
      <c r="A1455" s="857"/>
      <c r="B1455" s="857"/>
      <c r="C1455" s="869" t="s">
        <v>4206</v>
      </c>
      <c r="D1455" s="840"/>
      <c r="E1455" s="860"/>
      <c r="H1455" s="857"/>
      <c r="I1455" s="857" t="str">
        <f>I$59</f>
        <v>S4</v>
      </c>
      <c r="J1455" s="886"/>
      <c r="K1455" s="840"/>
      <c r="L1455" s="860"/>
    </row>
    <row r="1456" spans="1:12">
      <c r="A1456" s="857"/>
      <c r="B1456" s="857" t="s">
        <v>3302</v>
      </c>
      <c r="C1456" s="858"/>
      <c r="D1456" s="840"/>
      <c r="E1456" s="860"/>
    </row>
    <row r="1457" spans="1:12">
      <c r="A1457" s="857"/>
      <c r="B1457" s="857" t="str">
        <f>B$55</f>
        <v>MA</v>
      </c>
      <c r="C1457" s="858"/>
      <c r="D1457" s="840"/>
      <c r="E1457" s="860"/>
      <c r="H1457" s="857"/>
      <c r="I1457" s="857"/>
      <c r="J1457" s="869" t="s">
        <v>4207</v>
      </c>
      <c r="K1457" s="840"/>
      <c r="L1457" s="860"/>
    </row>
    <row r="1458" spans="1:12">
      <c r="A1458" s="857"/>
      <c r="B1458" s="857" t="str">
        <f>B$56</f>
        <v>S1</v>
      </c>
      <c r="C1458" s="858"/>
      <c r="D1458" s="840"/>
      <c r="E1458" s="860"/>
      <c r="H1458" s="857"/>
      <c r="I1458" s="857" t="s">
        <v>3302</v>
      </c>
      <c r="J1458" s="858"/>
      <c r="K1458" s="840"/>
      <c r="L1458" s="860"/>
    </row>
    <row r="1459" spans="1:12">
      <c r="A1459" s="857"/>
      <c r="B1459" s="857" t="str">
        <f>B$57</f>
        <v>S2</v>
      </c>
      <c r="C1459" s="858"/>
      <c r="D1459" s="840"/>
      <c r="E1459" s="860"/>
      <c r="H1459" s="857"/>
      <c r="I1459" s="857" t="str">
        <f>I$55</f>
        <v>MA</v>
      </c>
      <c r="J1459" s="858"/>
      <c r="K1459" s="840"/>
      <c r="L1459" s="860"/>
    </row>
    <row r="1460" spans="1:12">
      <c r="A1460" s="857"/>
      <c r="B1460" s="857" t="str">
        <f>B$58</f>
        <v>S3</v>
      </c>
      <c r="C1460" s="858"/>
      <c r="D1460" s="840"/>
      <c r="E1460" s="860"/>
      <c r="H1460" s="857"/>
      <c r="I1460" s="857" t="str">
        <f>I$56</f>
        <v>S1</v>
      </c>
      <c r="J1460" s="858"/>
      <c r="K1460" s="840"/>
      <c r="L1460" s="860"/>
    </row>
    <row r="1461" spans="1:12">
      <c r="A1461" s="857"/>
      <c r="B1461" s="857" t="str">
        <f>B$59</f>
        <v>S4</v>
      </c>
      <c r="C1461" s="886"/>
      <c r="D1461" s="840"/>
      <c r="H1461" s="857"/>
      <c r="I1461" s="857" t="str">
        <f>I$57</f>
        <v>S2</v>
      </c>
      <c r="J1461" s="858"/>
      <c r="K1461" s="840"/>
      <c r="L1461" s="860"/>
    </row>
    <row r="1462" spans="1:12">
      <c r="E1462" s="872"/>
      <c r="H1462" s="857"/>
      <c r="I1462" s="857" t="str">
        <f>I$58</f>
        <v>S3</v>
      </c>
      <c r="J1462" s="858"/>
      <c r="K1462" s="840"/>
      <c r="L1462" s="860"/>
    </row>
    <row r="1463" spans="1:12" ht="56">
      <c r="A1463" s="857"/>
      <c r="B1463" s="857"/>
      <c r="C1463" s="859" t="s">
        <v>4208</v>
      </c>
      <c r="D1463" s="840"/>
      <c r="E1463" s="872"/>
      <c r="H1463" s="857"/>
      <c r="I1463" s="857" t="str">
        <f>I$59</f>
        <v>S4</v>
      </c>
      <c r="J1463" s="886"/>
      <c r="K1463" s="840"/>
      <c r="L1463" s="860"/>
    </row>
    <row r="1464" spans="1:12">
      <c r="A1464" s="857"/>
      <c r="B1464" s="857" t="s">
        <v>3302</v>
      </c>
      <c r="C1464" s="858"/>
      <c r="D1464" s="840"/>
      <c r="E1464" s="860"/>
    </row>
    <row r="1465" spans="1:12" ht="38.25" customHeight="1">
      <c r="A1465" s="857"/>
      <c r="B1465" s="857" t="str">
        <f>B$55</f>
        <v>MA</v>
      </c>
      <c r="C1465" s="858"/>
      <c r="D1465" s="840"/>
      <c r="E1465" s="860"/>
      <c r="H1465" s="849">
        <v>10.9</v>
      </c>
      <c r="I1465" s="849"/>
      <c r="J1465" s="884" t="s">
        <v>4209</v>
      </c>
      <c r="K1465" s="862"/>
      <c r="L1465" s="863"/>
    </row>
    <row r="1466" spans="1:12">
      <c r="A1466" s="857"/>
      <c r="B1466" s="857" t="str">
        <f>B$56</f>
        <v>S1</v>
      </c>
      <c r="C1466" s="858"/>
      <c r="D1466" s="840"/>
      <c r="E1466" s="860"/>
      <c r="H1466" s="857"/>
      <c r="I1466" s="857"/>
      <c r="J1466" s="869" t="s">
        <v>4210</v>
      </c>
      <c r="K1466" s="840"/>
      <c r="L1466" s="860"/>
    </row>
    <row r="1467" spans="1:12">
      <c r="A1467" s="857"/>
      <c r="B1467" s="857" t="str">
        <f>B$57</f>
        <v>S2</v>
      </c>
      <c r="C1467" s="858"/>
      <c r="D1467" s="840"/>
      <c r="E1467" s="860"/>
      <c r="H1467" s="857"/>
      <c r="I1467" s="857" t="s">
        <v>3302</v>
      </c>
      <c r="J1467" s="858"/>
      <c r="K1467" s="840"/>
      <c r="L1467" s="860"/>
    </row>
    <row r="1468" spans="1:12">
      <c r="A1468" s="857"/>
      <c r="B1468" s="857" t="str">
        <f>B$58</f>
        <v>S3</v>
      </c>
      <c r="C1468" s="858"/>
      <c r="D1468" s="840"/>
      <c r="E1468" s="860"/>
      <c r="H1468" s="857"/>
      <c r="I1468" s="857" t="str">
        <f>I$55</f>
        <v>MA</v>
      </c>
      <c r="J1468" s="858"/>
      <c r="K1468" s="840"/>
      <c r="L1468" s="860"/>
    </row>
    <row r="1469" spans="1:12">
      <c r="A1469" s="857"/>
      <c r="B1469" s="857" t="str">
        <f>B$59</f>
        <v>S4</v>
      </c>
      <c r="C1469" s="886"/>
      <c r="D1469" s="840"/>
      <c r="E1469" s="860"/>
      <c r="H1469" s="857"/>
      <c r="I1469" s="857" t="str">
        <f>I$56</f>
        <v>S1</v>
      </c>
      <c r="J1469" s="858"/>
      <c r="K1469" s="840"/>
      <c r="L1469" s="860"/>
    </row>
    <row r="1470" spans="1:12">
      <c r="E1470" s="860"/>
      <c r="H1470" s="857"/>
      <c r="I1470" s="857" t="str">
        <f>I$57</f>
        <v>S2</v>
      </c>
      <c r="J1470" s="858"/>
      <c r="K1470" s="840"/>
      <c r="L1470" s="860"/>
    </row>
    <row r="1471" spans="1:12" ht="42">
      <c r="A1471" s="857"/>
      <c r="B1471" s="857"/>
      <c r="C1471" s="869" t="s">
        <v>4211</v>
      </c>
      <c r="D1471" s="840"/>
      <c r="H1471" s="857"/>
      <c r="I1471" s="857" t="str">
        <f>I$58</f>
        <v>S3</v>
      </c>
      <c r="J1471" s="858"/>
      <c r="K1471" s="840"/>
      <c r="L1471" s="860"/>
    </row>
    <row r="1472" spans="1:12">
      <c r="A1472" s="857"/>
      <c r="B1472" s="857" t="s">
        <v>3302</v>
      </c>
      <c r="C1472" s="858"/>
      <c r="D1472" s="840"/>
      <c r="E1472" s="860"/>
      <c r="H1472" s="857"/>
      <c r="I1472" s="857" t="str">
        <f>I$59</f>
        <v>S4</v>
      </c>
      <c r="J1472" s="886"/>
      <c r="K1472" s="840"/>
      <c r="L1472" s="860"/>
    </row>
    <row r="1473" spans="1:12">
      <c r="A1473" s="857"/>
      <c r="B1473" s="857" t="str">
        <f>B$55</f>
        <v>MA</v>
      </c>
      <c r="C1473" s="858"/>
      <c r="D1473" s="840"/>
      <c r="E1473" s="860"/>
    </row>
    <row r="1474" spans="1:12">
      <c r="A1474" s="857"/>
      <c r="B1474" s="857" t="str">
        <f>B$56</f>
        <v>S1</v>
      </c>
      <c r="C1474" s="858"/>
      <c r="D1474" s="840"/>
      <c r="E1474" s="860"/>
      <c r="H1474" s="857"/>
      <c r="I1474" s="857"/>
      <c r="J1474" s="869" t="s">
        <v>4212</v>
      </c>
      <c r="K1474" s="840"/>
      <c r="L1474" s="860"/>
    </row>
    <row r="1475" spans="1:12">
      <c r="A1475" s="857"/>
      <c r="B1475" s="857" t="str">
        <f>B$57</f>
        <v>S2</v>
      </c>
      <c r="C1475" s="858"/>
      <c r="D1475" s="840"/>
      <c r="E1475" s="860"/>
      <c r="H1475" s="857"/>
      <c r="I1475" s="857" t="s">
        <v>3302</v>
      </c>
      <c r="J1475" s="858"/>
      <c r="K1475" s="840"/>
      <c r="L1475" s="860"/>
    </row>
    <row r="1476" spans="1:12">
      <c r="A1476" s="857"/>
      <c r="B1476" s="857" t="str">
        <f>B$58</f>
        <v>S3</v>
      </c>
      <c r="C1476" s="858"/>
      <c r="D1476" s="840"/>
      <c r="E1476" s="860"/>
      <c r="H1476" s="857"/>
      <c r="I1476" s="857" t="str">
        <f>I$55</f>
        <v>MA</v>
      </c>
      <c r="J1476" s="858"/>
      <c r="K1476" s="840"/>
      <c r="L1476" s="860"/>
    </row>
    <row r="1477" spans="1:12">
      <c r="A1477" s="857"/>
      <c r="B1477" s="857" t="str">
        <f>B$59</f>
        <v>S4</v>
      </c>
      <c r="C1477" s="886"/>
      <c r="D1477" s="840"/>
      <c r="E1477" s="860"/>
      <c r="H1477" s="857"/>
      <c r="I1477" s="857" t="str">
        <f>I$56</f>
        <v>S1</v>
      </c>
      <c r="J1477" s="858"/>
      <c r="K1477" s="840"/>
      <c r="L1477" s="860"/>
    </row>
    <row r="1478" spans="1:12">
      <c r="E1478" s="860"/>
      <c r="H1478" s="857"/>
      <c r="I1478" s="857" t="str">
        <f>I$57</f>
        <v>S2</v>
      </c>
      <c r="J1478" s="858"/>
      <c r="K1478" s="840"/>
      <c r="L1478" s="860"/>
    </row>
    <row r="1479" spans="1:12">
      <c r="A1479" s="857"/>
      <c r="B1479" s="857"/>
      <c r="C1479" s="869" t="s">
        <v>4213</v>
      </c>
      <c r="D1479" s="840"/>
      <c r="H1479" s="857"/>
      <c r="I1479" s="857" t="str">
        <f>I$58</f>
        <v>S3</v>
      </c>
      <c r="J1479" s="858"/>
      <c r="K1479" s="840"/>
      <c r="L1479" s="860"/>
    </row>
    <row r="1480" spans="1:12">
      <c r="A1480" s="857"/>
      <c r="B1480" s="857" t="s">
        <v>3302</v>
      </c>
      <c r="C1480" s="858"/>
      <c r="D1480" s="840"/>
      <c r="E1480" s="860"/>
      <c r="H1480" s="857"/>
      <c r="I1480" s="857" t="str">
        <f>I$59</f>
        <v>S4</v>
      </c>
      <c r="J1480" s="886"/>
      <c r="K1480" s="840"/>
      <c r="L1480" s="860"/>
    </row>
    <row r="1481" spans="1:12">
      <c r="A1481" s="857"/>
      <c r="B1481" s="857" t="str">
        <f>B$55</f>
        <v>MA</v>
      </c>
      <c r="C1481" s="858"/>
      <c r="D1481" s="840"/>
      <c r="E1481" s="860"/>
    </row>
    <row r="1482" spans="1:12">
      <c r="A1482" s="857"/>
      <c r="B1482" s="857" t="str">
        <f>B$56</f>
        <v>S1</v>
      </c>
      <c r="C1482" s="858"/>
      <c r="D1482" s="840"/>
      <c r="E1482" s="860"/>
      <c r="H1482" s="857"/>
      <c r="I1482" s="857"/>
      <c r="J1482" s="869" t="s">
        <v>4214</v>
      </c>
      <c r="K1482" s="840"/>
      <c r="L1482" s="860"/>
    </row>
    <row r="1483" spans="1:12">
      <c r="A1483" s="857"/>
      <c r="B1483" s="857" t="str">
        <f>B$57</f>
        <v>S2</v>
      </c>
      <c r="C1483" s="858"/>
      <c r="D1483" s="840"/>
      <c r="E1483" s="860"/>
      <c r="H1483" s="857"/>
      <c r="I1483" s="857" t="s">
        <v>3302</v>
      </c>
      <c r="J1483" s="858"/>
      <c r="K1483" s="840"/>
      <c r="L1483" s="860"/>
    </row>
    <row r="1484" spans="1:12">
      <c r="A1484" s="857"/>
      <c r="B1484" s="857" t="str">
        <f>B$58</f>
        <v>S3</v>
      </c>
      <c r="C1484" s="858"/>
      <c r="D1484" s="840"/>
      <c r="E1484" s="860"/>
      <c r="H1484" s="857"/>
      <c r="I1484" s="857" t="str">
        <f>I$55</f>
        <v>MA</v>
      </c>
      <c r="J1484" s="858"/>
      <c r="K1484" s="840"/>
      <c r="L1484" s="860"/>
    </row>
    <row r="1485" spans="1:12">
      <c r="A1485" s="857"/>
      <c r="B1485" s="857" t="str">
        <f>B$59</f>
        <v>S4</v>
      </c>
      <c r="C1485" s="886"/>
      <c r="D1485" s="840"/>
      <c r="E1485" s="860"/>
      <c r="H1485" s="857"/>
      <c r="I1485" s="857" t="str">
        <f>I$56</f>
        <v>S1</v>
      </c>
      <c r="J1485" s="858"/>
      <c r="K1485" s="840"/>
      <c r="L1485" s="860"/>
    </row>
    <row r="1486" spans="1:12">
      <c r="E1486" s="860"/>
      <c r="H1486" s="857"/>
      <c r="I1486" s="857" t="str">
        <f>I$57</f>
        <v>S2</v>
      </c>
      <c r="J1486" s="858"/>
      <c r="K1486" s="840"/>
      <c r="L1486" s="860"/>
    </row>
    <row r="1487" spans="1:12" ht="28">
      <c r="A1487" s="857"/>
      <c r="B1487" s="857"/>
      <c r="C1487" s="869" t="s">
        <v>4215</v>
      </c>
      <c r="D1487" s="840"/>
      <c r="H1487" s="857"/>
      <c r="I1487" s="857" t="str">
        <f>I$58</f>
        <v>S3</v>
      </c>
      <c r="J1487" s="858"/>
      <c r="K1487" s="840"/>
      <c r="L1487" s="860"/>
    </row>
    <row r="1488" spans="1:12">
      <c r="A1488" s="857"/>
      <c r="B1488" s="857" t="s">
        <v>3302</v>
      </c>
      <c r="C1488" s="858"/>
      <c r="D1488" s="840"/>
      <c r="E1488" s="860"/>
      <c r="H1488" s="857"/>
      <c r="I1488" s="857" t="str">
        <f>I$59</f>
        <v>S4</v>
      </c>
      <c r="J1488" s="886"/>
      <c r="K1488" s="840"/>
      <c r="L1488" s="860"/>
    </row>
    <row r="1489" spans="1:12">
      <c r="A1489" s="857"/>
      <c r="B1489" s="857" t="str">
        <f>B$55</f>
        <v>MA</v>
      </c>
      <c r="C1489" s="858"/>
      <c r="D1489" s="840"/>
      <c r="E1489" s="860"/>
    </row>
    <row r="1490" spans="1:12" ht="58.5" customHeight="1">
      <c r="A1490" s="857"/>
      <c r="B1490" s="857" t="str">
        <f>B$56</f>
        <v>S1</v>
      </c>
      <c r="C1490" s="858"/>
      <c r="D1490" s="840"/>
      <c r="E1490" s="860"/>
      <c r="H1490" s="880">
        <v>10.1</v>
      </c>
      <c r="I1490" s="849"/>
      <c r="J1490" s="884" t="s">
        <v>4216</v>
      </c>
      <c r="K1490" s="862"/>
      <c r="L1490" s="863"/>
    </row>
    <row r="1491" spans="1:12">
      <c r="A1491" s="857"/>
      <c r="B1491" s="857" t="str">
        <f>B$57</f>
        <v>S2</v>
      </c>
      <c r="C1491" s="858"/>
      <c r="D1491" s="840"/>
      <c r="E1491" s="860"/>
      <c r="H1491" s="857"/>
      <c r="I1491" s="857"/>
      <c r="J1491" s="869" t="s">
        <v>4217</v>
      </c>
      <c r="K1491" s="840"/>
      <c r="L1491" s="860"/>
    </row>
    <row r="1492" spans="1:12">
      <c r="A1492" s="857"/>
      <c r="B1492" s="857" t="str">
        <f>B$58</f>
        <v>S3</v>
      </c>
      <c r="C1492" s="858"/>
      <c r="D1492" s="840"/>
      <c r="E1492" s="860"/>
      <c r="H1492" s="857"/>
      <c r="I1492" s="857" t="s">
        <v>3302</v>
      </c>
      <c r="J1492" s="858"/>
      <c r="K1492" s="840"/>
      <c r="L1492" s="860"/>
    </row>
    <row r="1493" spans="1:12">
      <c r="A1493" s="857"/>
      <c r="B1493" s="857" t="str">
        <f>B$59</f>
        <v>S4</v>
      </c>
      <c r="C1493" s="886"/>
      <c r="D1493" s="840"/>
      <c r="E1493" s="860"/>
      <c r="H1493" s="857"/>
      <c r="I1493" s="857" t="str">
        <f>I$55</f>
        <v>MA</v>
      </c>
      <c r="J1493" s="858"/>
      <c r="K1493" s="840"/>
      <c r="L1493" s="860"/>
    </row>
    <row r="1494" spans="1:12">
      <c r="E1494" s="860"/>
      <c r="H1494" s="857"/>
      <c r="I1494" s="857" t="str">
        <f>I$56</f>
        <v>S1</v>
      </c>
      <c r="J1494" s="858"/>
      <c r="K1494" s="840"/>
      <c r="L1494" s="860"/>
    </row>
    <row r="1495" spans="1:12" ht="42">
      <c r="A1495" s="857"/>
      <c r="B1495" s="857"/>
      <c r="C1495" s="869" t="s">
        <v>4218</v>
      </c>
      <c r="D1495" s="840"/>
      <c r="H1495" s="857"/>
      <c r="I1495" s="857" t="str">
        <f>I$57</f>
        <v>S2</v>
      </c>
      <c r="J1495" s="858"/>
      <c r="K1495" s="840"/>
      <c r="L1495" s="860"/>
    </row>
    <row r="1496" spans="1:12">
      <c r="A1496" s="857"/>
      <c r="B1496" s="857" t="s">
        <v>3302</v>
      </c>
      <c r="C1496" s="858"/>
      <c r="D1496" s="840"/>
      <c r="E1496" s="860"/>
      <c r="H1496" s="857"/>
      <c r="I1496" s="857" t="str">
        <f>I$58</f>
        <v>S3</v>
      </c>
      <c r="J1496" s="858"/>
      <c r="K1496" s="840"/>
      <c r="L1496" s="860"/>
    </row>
    <row r="1497" spans="1:12">
      <c r="A1497" s="857"/>
      <c r="B1497" s="857" t="str">
        <f>B$55</f>
        <v>MA</v>
      </c>
      <c r="C1497" s="858"/>
      <c r="D1497" s="840"/>
      <c r="E1497" s="860"/>
      <c r="H1497" s="857"/>
      <c r="I1497" s="857" t="str">
        <f>I$59</f>
        <v>S4</v>
      </c>
      <c r="J1497" s="886"/>
      <c r="K1497" s="840"/>
      <c r="L1497" s="860"/>
    </row>
    <row r="1498" spans="1:12">
      <c r="A1498" s="857"/>
      <c r="B1498" s="857" t="str">
        <f>B$56</f>
        <v>S1</v>
      </c>
      <c r="C1498" s="858"/>
      <c r="D1498" s="840"/>
      <c r="E1498" s="860"/>
    </row>
    <row r="1499" spans="1:12" ht="29.25" customHeight="1">
      <c r="A1499" s="857"/>
      <c r="B1499" s="857" t="str">
        <f>B$57</f>
        <v>S2</v>
      </c>
      <c r="C1499" s="858"/>
      <c r="D1499" s="840"/>
      <c r="E1499" s="860"/>
      <c r="H1499" s="857"/>
      <c r="I1499" s="857"/>
      <c r="J1499" s="869" t="s">
        <v>4219</v>
      </c>
      <c r="K1499" s="840"/>
      <c r="L1499" s="860"/>
    </row>
    <row r="1500" spans="1:12">
      <c r="A1500" s="857"/>
      <c r="B1500" s="857" t="str">
        <f>B$58</f>
        <v>S3</v>
      </c>
      <c r="C1500" s="858"/>
      <c r="D1500" s="840"/>
      <c r="E1500" s="860"/>
      <c r="H1500" s="857"/>
      <c r="I1500" s="857" t="s">
        <v>3302</v>
      </c>
      <c r="J1500" s="858"/>
      <c r="K1500" s="840"/>
      <c r="L1500" s="860"/>
    </row>
    <row r="1501" spans="1:12">
      <c r="A1501" s="857"/>
      <c r="B1501" s="857" t="str">
        <f>B$59</f>
        <v>S4</v>
      </c>
      <c r="C1501" s="886"/>
      <c r="D1501" s="840"/>
      <c r="E1501" s="860"/>
      <c r="H1501" s="857"/>
      <c r="I1501" s="857" t="str">
        <f>I$55</f>
        <v>MA</v>
      </c>
      <c r="J1501" s="858"/>
      <c r="K1501" s="840"/>
      <c r="L1501" s="860"/>
    </row>
    <row r="1502" spans="1:12">
      <c r="E1502" s="860"/>
      <c r="H1502" s="857"/>
      <c r="I1502" s="857" t="str">
        <f>I$56</f>
        <v>S1</v>
      </c>
      <c r="J1502" s="858"/>
      <c r="K1502" s="840"/>
      <c r="L1502" s="860"/>
    </row>
    <row r="1503" spans="1:12" ht="42">
      <c r="A1503" s="857"/>
      <c r="B1503" s="857"/>
      <c r="C1503" s="869" t="s">
        <v>4220</v>
      </c>
      <c r="D1503" s="840"/>
      <c r="H1503" s="857"/>
      <c r="I1503" s="857" t="str">
        <f>I$57</f>
        <v>S2</v>
      </c>
      <c r="J1503" s="858"/>
      <c r="K1503" s="840"/>
      <c r="L1503" s="860"/>
    </row>
    <row r="1504" spans="1:12">
      <c r="A1504" s="857"/>
      <c r="B1504" s="857" t="s">
        <v>3302</v>
      </c>
      <c r="C1504" s="858"/>
      <c r="D1504" s="840"/>
      <c r="E1504" s="860"/>
      <c r="H1504" s="857"/>
      <c r="I1504" s="857" t="str">
        <f>I$58</f>
        <v>S3</v>
      </c>
      <c r="J1504" s="858"/>
      <c r="K1504" s="840"/>
      <c r="L1504" s="860"/>
    </row>
    <row r="1505" spans="1:12">
      <c r="A1505" s="857"/>
      <c r="B1505" s="857" t="str">
        <f>B$55</f>
        <v>MA</v>
      </c>
      <c r="C1505" s="858"/>
      <c r="D1505" s="840"/>
      <c r="E1505" s="860"/>
      <c r="H1505" s="857"/>
      <c r="I1505" s="857" t="str">
        <f>I$59</f>
        <v>S4</v>
      </c>
      <c r="J1505" s="886"/>
      <c r="K1505" s="840"/>
      <c r="L1505" s="860"/>
    </row>
    <row r="1506" spans="1:12">
      <c r="A1506" s="857"/>
      <c r="B1506" s="857" t="str">
        <f>B$56</f>
        <v>S1</v>
      </c>
      <c r="C1506" s="858"/>
      <c r="D1506" s="840"/>
      <c r="E1506" s="860"/>
    </row>
    <row r="1507" spans="1:12" ht="28.5" customHeight="1">
      <c r="A1507" s="857"/>
      <c r="B1507" s="857" t="str">
        <f>B$57</f>
        <v>S2</v>
      </c>
      <c r="C1507" s="858"/>
      <c r="D1507" s="840"/>
      <c r="E1507" s="860"/>
      <c r="H1507" s="857"/>
      <c r="I1507" s="857"/>
      <c r="J1507" s="869" t="s">
        <v>4221</v>
      </c>
      <c r="K1507" s="840"/>
      <c r="L1507" s="860"/>
    </row>
    <row r="1508" spans="1:12">
      <c r="A1508" s="857"/>
      <c r="B1508" s="857" t="str">
        <f>B$58</f>
        <v>S3</v>
      </c>
      <c r="C1508" s="858"/>
      <c r="D1508" s="840"/>
      <c r="E1508" s="860"/>
      <c r="H1508" s="857"/>
      <c r="I1508" s="857" t="s">
        <v>3302</v>
      </c>
      <c r="J1508" s="858"/>
      <c r="K1508" s="840"/>
      <c r="L1508" s="860"/>
    </row>
    <row r="1509" spans="1:12" ht="16.5" customHeight="1">
      <c r="A1509" s="857"/>
      <c r="B1509" s="857" t="str">
        <f>B$59</f>
        <v>S4</v>
      </c>
      <c r="C1509" s="886"/>
      <c r="D1509" s="840"/>
      <c r="E1509" s="860"/>
      <c r="H1509" s="857"/>
      <c r="I1509" s="857" t="str">
        <f>I$55</f>
        <v>MA</v>
      </c>
      <c r="J1509" s="858"/>
      <c r="K1509" s="840"/>
      <c r="L1509" s="860"/>
    </row>
    <row r="1510" spans="1:12">
      <c r="E1510" s="860"/>
      <c r="H1510" s="857"/>
      <c r="I1510" s="857" t="str">
        <f>I$56</f>
        <v>S1</v>
      </c>
      <c r="J1510" s="858"/>
      <c r="K1510" s="840"/>
      <c r="L1510" s="860"/>
    </row>
    <row r="1511" spans="1:12" ht="28">
      <c r="A1511" s="857"/>
      <c r="B1511" s="857"/>
      <c r="C1511" s="869" t="s">
        <v>4222</v>
      </c>
      <c r="D1511" s="840"/>
      <c r="H1511" s="857"/>
      <c r="I1511" s="857" t="str">
        <f>I$57</f>
        <v>S2</v>
      </c>
      <c r="J1511" s="858"/>
      <c r="K1511" s="840"/>
      <c r="L1511" s="860"/>
    </row>
    <row r="1512" spans="1:12">
      <c r="A1512" s="857"/>
      <c r="B1512" s="857" t="s">
        <v>3302</v>
      </c>
      <c r="C1512" s="858"/>
      <c r="D1512" s="840"/>
      <c r="E1512" s="860"/>
      <c r="H1512" s="857"/>
      <c r="I1512" s="857" t="str">
        <f>I$58</f>
        <v>S3</v>
      </c>
      <c r="J1512" s="858"/>
      <c r="K1512" s="840"/>
      <c r="L1512" s="860"/>
    </row>
    <row r="1513" spans="1:12">
      <c r="A1513" s="857"/>
      <c r="B1513" s="857" t="str">
        <f>B$55</f>
        <v>MA</v>
      </c>
      <c r="C1513" s="858"/>
      <c r="D1513" s="840"/>
      <c r="E1513" s="860"/>
      <c r="H1513" s="857"/>
      <c r="I1513" s="857" t="str">
        <f>I$59</f>
        <v>S4</v>
      </c>
      <c r="J1513" s="886"/>
      <c r="K1513" s="840"/>
      <c r="L1513" s="860"/>
    </row>
    <row r="1514" spans="1:12">
      <c r="A1514" s="857"/>
      <c r="B1514" s="857" t="str">
        <f>B$56</f>
        <v>S1</v>
      </c>
      <c r="C1514" s="858"/>
      <c r="D1514" s="840"/>
      <c r="E1514" s="860"/>
    </row>
    <row r="1515" spans="1:12" ht="46.5" customHeight="1">
      <c r="A1515" s="857"/>
      <c r="B1515" s="857" t="str">
        <f>B$57</f>
        <v>S2</v>
      </c>
      <c r="C1515" s="858"/>
      <c r="D1515" s="840"/>
      <c r="E1515" s="860"/>
      <c r="H1515" s="849">
        <v>10.11</v>
      </c>
      <c r="I1515" s="849"/>
      <c r="J1515" s="884" t="s">
        <v>4223</v>
      </c>
      <c r="K1515" s="862"/>
      <c r="L1515" s="863"/>
    </row>
    <row r="1516" spans="1:12" ht="24" customHeight="1">
      <c r="A1516" s="857"/>
      <c r="B1516" s="857" t="str">
        <f>B$58</f>
        <v>S3</v>
      </c>
      <c r="C1516" s="858"/>
      <c r="D1516" s="840"/>
      <c r="E1516" s="860"/>
      <c r="H1516" s="857"/>
      <c r="I1516" s="857"/>
      <c r="J1516" s="869" t="s">
        <v>4224</v>
      </c>
      <c r="K1516" s="840"/>
      <c r="L1516" s="860"/>
    </row>
    <row r="1517" spans="1:12">
      <c r="A1517" s="857"/>
      <c r="B1517" s="857" t="str">
        <f>B$59</f>
        <v>S4</v>
      </c>
      <c r="C1517" s="886"/>
      <c r="D1517" s="840"/>
      <c r="E1517" s="860"/>
      <c r="H1517" s="857"/>
      <c r="I1517" s="857" t="s">
        <v>3302</v>
      </c>
      <c r="J1517" s="858"/>
      <c r="K1517" s="840"/>
      <c r="L1517" s="860"/>
    </row>
    <row r="1518" spans="1:12">
      <c r="E1518" s="860"/>
      <c r="H1518" s="857"/>
      <c r="I1518" s="857" t="str">
        <f>I$55</f>
        <v>MA</v>
      </c>
      <c r="J1518" s="858"/>
      <c r="K1518" s="840"/>
      <c r="L1518" s="860"/>
    </row>
    <row r="1519" spans="1:12" ht="42">
      <c r="A1519" s="849">
        <v>9.1999999999999993</v>
      </c>
      <c r="B1519" s="849"/>
      <c r="C1519" s="884" t="s">
        <v>4142</v>
      </c>
      <c r="D1519" s="862"/>
      <c r="E1519" s="882"/>
      <c r="H1519" s="857"/>
      <c r="I1519" s="857" t="str">
        <f>I$56</f>
        <v>S1</v>
      </c>
      <c r="J1519" s="858"/>
      <c r="K1519" s="840"/>
      <c r="L1519" s="860"/>
    </row>
    <row r="1520" spans="1:12">
      <c r="A1520" s="857"/>
      <c r="B1520" s="857"/>
      <c r="C1520" s="869" t="s">
        <v>4225</v>
      </c>
      <c r="D1520" s="840"/>
      <c r="E1520" s="860"/>
      <c r="H1520" s="857"/>
      <c r="I1520" s="857" t="str">
        <f>I$57</f>
        <v>S2</v>
      </c>
      <c r="J1520" s="858"/>
      <c r="K1520" s="840"/>
      <c r="L1520" s="860"/>
    </row>
    <row r="1521" spans="1:12">
      <c r="A1521" s="857"/>
      <c r="B1521" s="857" t="s">
        <v>3302</v>
      </c>
      <c r="C1521" s="858"/>
      <c r="D1521" s="840"/>
      <c r="E1521" s="860"/>
      <c r="H1521" s="857"/>
      <c r="I1521" s="857" t="str">
        <f>I$58</f>
        <v>S3</v>
      </c>
      <c r="J1521" s="858"/>
      <c r="K1521" s="840"/>
      <c r="L1521" s="860"/>
    </row>
    <row r="1522" spans="1:12">
      <c r="A1522" s="857"/>
      <c r="B1522" s="857" t="str">
        <f>B$55</f>
        <v>MA</v>
      </c>
      <c r="C1522" s="858"/>
      <c r="D1522" s="840"/>
      <c r="E1522" s="860"/>
      <c r="H1522" s="857"/>
      <c r="I1522" s="857" t="str">
        <f>I$59</f>
        <v>S4</v>
      </c>
      <c r="J1522" s="886"/>
      <c r="K1522" s="840"/>
      <c r="L1522" s="860"/>
    </row>
    <row r="1523" spans="1:12">
      <c r="A1523" s="857"/>
      <c r="B1523" s="857" t="str">
        <f>B$56</f>
        <v>S1</v>
      </c>
      <c r="C1523" s="858"/>
      <c r="D1523" s="840"/>
      <c r="E1523" s="860"/>
    </row>
    <row r="1524" spans="1:12" ht="30.75" customHeight="1">
      <c r="A1524" s="857"/>
      <c r="B1524" s="857" t="str">
        <f>B$57</f>
        <v>S2</v>
      </c>
      <c r="C1524" s="858"/>
      <c r="D1524" s="840"/>
      <c r="E1524" s="860"/>
      <c r="H1524" s="857"/>
      <c r="I1524" s="857"/>
      <c r="J1524" s="869" t="s">
        <v>4226</v>
      </c>
      <c r="K1524" s="840"/>
      <c r="L1524" s="860"/>
    </row>
    <row r="1525" spans="1:12">
      <c r="A1525" s="857"/>
      <c r="B1525" s="857" t="str">
        <f>B$58</f>
        <v>S3</v>
      </c>
      <c r="C1525" s="858"/>
      <c r="D1525" s="840"/>
      <c r="E1525" s="860"/>
      <c r="H1525" s="857"/>
      <c r="I1525" s="857" t="s">
        <v>3302</v>
      </c>
      <c r="J1525" s="858"/>
      <c r="K1525" s="840"/>
      <c r="L1525" s="860"/>
    </row>
    <row r="1526" spans="1:12">
      <c r="A1526" s="857"/>
      <c r="B1526" s="857" t="str">
        <f>B$59</f>
        <v>S4</v>
      </c>
      <c r="C1526" s="886"/>
      <c r="D1526" s="840"/>
      <c r="E1526" s="860"/>
      <c r="H1526" s="857"/>
      <c r="I1526" s="857" t="str">
        <f>I$55</f>
        <v>MA</v>
      </c>
      <c r="J1526" s="858"/>
      <c r="K1526" s="840"/>
      <c r="L1526" s="860"/>
    </row>
    <row r="1527" spans="1:12">
      <c r="H1527" s="857"/>
      <c r="I1527" s="857" t="str">
        <f>I$56</f>
        <v>S1</v>
      </c>
      <c r="J1527" s="858"/>
      <c r="K1527" s="840"/>
      <c r="L1527" s="860"/>
    </row>
    <row r="1528" spans="1:12" ht="42">
      <c r="A1528" s="857"/>
      <c r="B1528" s="857"/>
      <c r="C1528" s="869" t="s">
        <v>4227</v>
      </c>
      <c r="D1528" s="840"/>
      <c r="E1528" s="872"/>
      <c r="H1528" s="857"/>
      <c r="I1528" s="857" t="str">
        <f>I$57</f>
        <v>S2</v>
      </c>
      <c r="J1528" s="858"/>
      <c r="K1528" s="840"/>
      <c r="L1528" s="860"/>
    </row>
    <row r="1529" spans="1:12">
      <c r="A1529" s="857"/>
      <c r="B1529" s="857" t="s">
        <v>3302</v>
      </c>
      <c r="C1529" s="858"/>
      <c r="D1529" s="840"/>
      <c r="E1529" s="860"/>
      <c r="H1529" s="857"/>
      <c r="I1529" s="857" t="str">
        <f>I$58</f>
        <v>S3</v>
      </c>
      <c r="J1529" s="858"/>
      <c r="K1529" s="840"/>
      <c r="L1529" s="860"/>
    </row>
    <row r="1530" spans="1:12">
      <c r="A1530" s="857"/>
      <c r="B1530" s="857" t="str">
        <f>B$55</f>
        <v>MA</v>
      </c>
      <c r="C1530" s="858"/>
      <c r="D1530" s="840"/>
      <c r="E1530" s="860"/>
      <c r="H1530" s="857"/>
      <c r="I1530" s="857" t="str">
        <f>I$59</f>
        <v>S4</v>
      </c>
      <c r="J1530" s="886"/>
      <c r="K1530" s="840"/>
      <c r="L1530" s="860"/>
    </row>
    <row r="1531" spans="1:12">
      <c r="A1531" s="857"/>
      <c r="B1531" s="857" t="str">
        <f>B$56</f>
        <v>S1</v>
      </c>
      <c r="C1531" s="858"/>
      <c r="D1531" s="840"/>
      <c r="E1531" s="860"/>
    </row>
    <row r="1532" spans="1:12" ht="29.25" customHeight="1">
      <c r="A1532" s="857"/>
      <c r="B1532" s="857" t="str">
        <f>B$57</f>
        <v>S2</v>
      </c>
      <c r="C1532" s="858"/>
      <c r="D1532" s="840"/>
      <c r="E1532" s="860"/>
      <c r="H1532" s="849">
        <v>10.119999999999999</v>
      </c>
      <c r="I1532" s="849"/>
      <c r="J1532" s="884" t="s">
        <v>4228</v>
      </c>
      <c r="K1532" s="862"/>
      <c r="L1532" s="863"/>
    </row>
    <row r="1533" spans="1:12" ht="30.75" customHeight="1">
      <c r="A1533" s="857"/>
      <c r="B1533" s="857" t="str">
        <f>B$58</f>
        <v>S3</v>
      </c>
      <c r="C1533" s="858"/>
      <c r="D1533" s="840"/>
      <c r="E1533" s="860"/>
      <c r="H1533" s="857"/>
      <c r="I1533" s="857"/>
      <c r="J1533" s="869" t="s">
        <v>4229</v>
      </c>
      <c r="K1533" s="840"/>
      <c r="L1533" s="860"/>
    </row>
    <row r="1534" spans="1:12">
      <c r="A1534" s="857"/>
      <c r="B1534" s="857" t="str">
        <f>B$59</f>
        <v>S4</v>
      </c>
      <c r="C1534" s="886"/>
      <c r="D1534" s="840"/>
      <c r="E1534" s="860"/>
      <c r="H1534" s="857"/>
      <c r="I1534" s="857" t="s">
        <v>3302</v>
      </c>
      <c r="J1534" s="858"/>
      <c r="K1534" s="840"/>
      <c r="L1534" s="860"/>
    </row>
    <row r="1535" spans="1:12">
      <c r="E1535" s="860"/>
      <c r="H1535" s="857"/>
      <c r="I1535" s="857" t="str">
        <f>I$55</f>
        <v>MA</v>
      </c>
      <c r="J1535" s="858"/>
      <c r="K1535" s="840"/>
      <c r="L1535" s="860"/>
    </row>
    <row r="1536" spans="1:12" ht="42">
      <c r="A1536" s="857"/>
      <c r="B1536" s="857"/>
      <c r="C1536" s="869" t="s">
        <v>4230</v>
      </c>
      <c r="D1536" s="840"/>
      <c r="H1536" s="857"/>
      <c r="I1536" s="857" t="str">
        <f>I$56</f>
        <v>S1</v>
      </c>
      <c r="J1536" s="858"/>
      <c r="K1536" s="840"/>
      <c r="L1536" s="860"/>
    </row>
    <row r="1537" spans="1:36">
      <c r="A1537" s="857"/>
      <c r="B1537" s="857" t="s">
        <v>3302</v>
      </c>
      <c r="C1537" s="858"/>
      <c r="D1537" s="840"/>
      <c r="E1537" s="860"/>
      <c r="H1537" s="857"/>
      <c r="I1537" s="857" t="str">
        <f>I$57</f>
        <v>S2</v>
      </c>
      <c r="J1537" s="858"/>
      <c r="K1537" s="840"/>
      <c r="L1537" s="860"/>
    </row>
    <row r="1538" spans="1:36">
      <c r="A1538" s="857"/>
      <c r="B1538" s="857" t="str">
        <f>B$55</f>
        <v>MA</v>
      </c>
      <c r="C1538" s="858"/>
      <c r="D1538" s="840"/>
      <c r="E1538" s="860"/>
      <c r="H1538" s="857"/>
      <c r="I1538" s="857" t="str">
        <f>I$58</f>
        <v>S3</v>
      </c>
      <c r="J1538" s="858"/>
      <c r="K1538" s="840"/>
      <c r="L1538" s="860"/>
    </row>
    <row r="1539" spans="1:36">
      <c r="A1539" s="857"/>
      <c r="B1539" s="857" t="str">
        <f>B$56</f>
        <v>S1</v>
      </c>
      <c r="C1539" s="858"/>
      <c r="D1539" s="840"/>
      <c r="E1539" s="860"/>
      <c r="H1539" s="857"/>
      <c r="I1539" s="857" t="str">
        <f>I$59</f>
        <v>S4</v>
      </c>
      <c r="J1539" s="886"/>
      <c r="K1539" s="840"/>
      <c r="L1539" s="860"/>
    </row>
    <row r="1540" spans="1:36">
      <c r="A1540" s="857"/>
      <c r="B1540" s="857" t="str">
        <f>B$57</f>
        <v>S2</v>
      </c>
      <c r="C1540" s="858"/>
      <c r="D1540" s="840"/>
      <c r="E1540" s="860"/>
    </row>
    <row r="1541" spans="1:36" ht="27" customHeight="1">
      <c r="A1541" s="857"/>
      <c r="B1541" s="857" t="str">
        <f>B$58</f>
        <v>S3</v>
      </c>
      <c r="C1541" s="858"/>
      <c r="D1541" s="840"/>
      <c r="E1541" s="860"/>
      <c r="H1541" s="857"/>
      <c r="I1541" s="857"/>
      <c r="J1541" s="869" t="s">
        <v>4231</v>
      </c>
      <c r="K1541" s="840"/>
      <c r="L1541" s="860"/>
    </row>
    <row r="1542" spans="1:36">
      <c r="A1542" s="857"/>
      <c r="B1542" s="857" t="str">
        <f>B$59</f>
        <v>S4</v>
      </c>
      <c r="C1542" s="886"/>
      <c r="D1542" s="840"/>
      <c r="E1542" s="860"/>
      <c r="H1542" s="857"/>
      <c r="I1542" s="857" t="s">
        <v>3302</v>
      </c>
      <c r="J1542" s="858"/>
      <c r="K1542" s="840"/>
      <c r="L1542" s="860"/>
    </row>
    <row r="1543" spans="1:36">
      <c r="E1543" s="860"/>
      <c r="H1543" s="857"/>
      <c r="I1543" s="857" t="str">
        <f>I$55</f>
        <v>MA</v>
      </c>
      <c r="J1543" s="858"/>
      <c r="K1543" s="840"/>
      <c r="L1543" s="860"/>
    </row>
    <row r="1544" spans="1:36" ht="28">
      <c r="A1544" s="857"/>
      <c r="B1544" s="857"/>
      <c r="C1544" s="869" t="s">
        <v>4232</v>
      </c>
      <c r="D1544" s="840"/>
      <c r="H1544" s="857"/>
      <c r="I1544" s="857" t="str">
        <f>I$56</f>
        <v>S1</v>
      </c>
      <c r="J1544" s="858"/>
      <c r="K1544" s="840"/>
      <c r="L1544" s="860"/>
    </row>
    <row r="1545" spans="1:36">
      <c r="A1545" s="857"/>
      <c r="B1545" s="857" t="s">
        <v>3302</v>
      </c>
      <c r="C1545" s="858"/>
      <c r="D1545" s="840"/>
      <c r="E1545" s="860"/>
      <c r="H1545" s="857"/>
      <c r="I1545" s="857" t="str">
        <f>I$57</f>
        <v>S2</v>
      </c>
      <c r="J1545" s="858"/>
      <c r="K1545" s="840"/>
      <c r="L1545" s="860"/>
    </row>
    <row r="1546" spans="1:36">
      <c r="A1546" s="857"/>
      <c r="B1546" s="857" t="str">
        <f>B$55</f>
        <v>MA</v>
      </c>
      <c r="C1546" s="858"/>
      <c r="D1546" s="840"/>
      <c r="E1546" s="860"/>
      <c r="H1546" s="857"/>
      <c r="I1546" s="857" t="str">
        <f>I$58</f>
        <v>S3</v>
      </c>
      <c r="J1546" s="858"/>
      <c r="K1546" s="840"/>
      <c r="L1546" s="860"/>
    </row>
    <row r="1547" spans="1:36">
      <c r="A1547" s="857"/>
      <c r="B1547" s="857" t="str">
        <f>B$56</f>
        <v>S1</v>
      </c>
      <c r="C1547" s="858"/>
      <c r="D1547" s="840"/>
      <c r="E1547" s="860"/>
      <c r="H1547" s="857"/>
      <c r="I1547" s="857" t="str">
        <f>I$59</f>
        <v>S4</v>
      </c>
      <c r="J1547" s="886"/>
      <c r="K1547" s="840"/>
      <c r="L1547" s="860"/>
    </row>
    <row r="1548" spans="1:36" s="887" customFormat="1" ht="14.25" customHeight="1">
      <c r="A1548" s="857"/>
      <c r="B1548" s="857" t="str">
        <f>B$57</f>
        <v>S2</v>
      </c>
      <c r="C1548" s="858"/>
      <c r="D1548" s="840"/>
      <c r="E1548" s="860"/>
      <c r="F1548" s="825"/>
      <c r="H1548" s="815"/>
      <c r="I1548" s="815"/>
      <c r="J1548" s="822"/>
      <c r="K1548" s="823"/>
      <c r="L1548" s="824"/>
      <c r="N1548" s="888"/>
      <c r="O1548" s="888"/>
      <c r="P1548" s="888"/>
      <c r="Q1548" s="888"/>
      <c r="R1548" s="888"/>
      <c r="S1548" s="888"/>
      <c r="T1548" s="888"/>
      <c r="U1548" s="888"/>
      <c r="V1548" s="888"/>
      <c r="W1548" s="888"/>
      <c r="X1548" s="888"/>
      <c r="Y1548" s="888"/>
      <c r="Z1548" s="888"/>
      <c r="AA1548" s="888"/>
      <c r="AB1548" s="888"/>
      <c r="AC1548" s="888"/>
      <c r="AD1548" s="888"/>
      <c r="AE1548" s="888"/>
      <c r="AF1548" s="888"/>
      <c r="AG1548" s="888"/>
      <c r="AH1548" s="888"/>
      <c r="AI1548" s="888"/>
      <c r="AJ1548" s="888"/>
    </row>
    <row r="1549" spans="1:36">
      <c r="A1549" s="857"/>
      <c r="B1549" s="857" t="str">
        <f>B$58</f>
        <v>S3</v>
      </c>
      <c r="C1549" s="858"/>
      <c r="D1549" s="840"/>
      <c r="E1549" s="860"/>
    </row>
    <row r="1550" spans="1:36">
      <c r="A1550" s="857"/>
      <c r="B1550" s="857" t="str">
        <f>B$59</f>
        <v>S4</v>
      </c>
      <c r="C1550" s="886"/>
      <c r="D1550" s="840"/>
      <c r="E1550" s="860"/>
    </row>
    <row r="1551" spans="1:36">
      <c r="E1551" s="860"/>
    </row>
    <row r="1552" spans="1:36" ht="56">
      <c r="A1552" s="849">
        <v>9.3000000000000007</v>
      </c>
      <c r="B1552" s="849"/>
      <c r="C1552" s="884" t="s">
        <v>4148</v>
      </c>
      <c r="D1552" s="862"/>
      <c r="E1552" s="882"/>
    </row>
    <row r="1553" spans="1:6" ht="28">
      <c r="A1553" s="857"/>
      <c r="B1553" s="857"/>
      <c r="C1553" s="869" t="s">
        <v>4233</v>
      </c>
      <c r="D1553" s="840"/>
      <c r="E1553" s="860"/>
    </row>
    <row r="1554" spans="1:6">
      <c r="A1554" s="857"/>
      <c r="B1554" s="857" t="s">
        <v>3302</v>
      </c>
      <c r="C1554" s="858"/>
      <c r="D1554" s="840"/>
      <c r="E1554" s="860"/>
    </row>
    <row r="1555" spans="1:6">
      <c r="A1555" s="857"/>
      <c r="B1555" s="857" t="str">
        <f>B$55</f>
        <v>MA</v>
      </c>
      <c r="C1555" s="858"/>
      <c r="D1555" s="840"/>
      <c r="E1555" s="860"/>
    </row>
    <row r="1556" spans="1:6">
      <c r="A1556" s="857"/>
      <c r="B1556" s="857" t="str">
        <f>B$56</f>
        <v>S1</v>
      </c>
      <c r="C1556" s="858"/>
      <c r="D1556" s="840"/>
      <c r="E1556" s="860"/>
    </row>
    <row r="1557" spans="1:6">
      <c r="A1557" s="857"/>
      <c r="B1557" s="857" t="str">
        <f>B$57</f>
        <v>S2</v>
      </c>
      <c r="C1557" s="858"/>
      <c r="D1557" s="840"/>
      <c r="E1557" s="860"/>
    </row>
    <row r="1558" spans="1:6">
      <c r="A1558" s="857"/>
      <c r="B1558" s="857" t="str">
        <f>B$58</f>
        <v>S3</v>
      </c>
      <c r="C1558" s="858"/>
      <c r="D1558" s="840"/>
      <c r="E1558" s="860"/>
    </row>
    <row r="1559" spans="1:6">
      <c r="A1559" s="857"/>
      <c r="B1559" s="857" t="str">
        <f>B$59</f>
        <v>S4</v>
      </c>
      <c r="C1559" s="886"/>
      <c r="D1559" s="840"/>
      <c r="E1559" s="860"/>
    </row>
    <row r="1561" spans="1:6">
      <c r="A1561" s="881"/>
      <c r="B1561" s="881"/>
      <c r="C1561" s="867"/>
      <c r="D1561" s="840"/>
      <c r="E1561" s="872"/>
    </row>
    <row r="1562" spans="1:6" ht="42">
      <c r="A1562" s="857"/>
      <c r="B1562" s="857"/>
      <c r="C1562" s="869" t="s">
        <v>4234</v>
      </c>
      <c r="D1562" s="840"/>
      <c r="E1562" s="860"/>
    </row>
    <row r="1563" spans="1:6">
      <c r="A1563" s="857"/>
      <c r="B1563" s="857" t="s">
        <v>3302</v>
      </c>
      <c r="C1563" s="858"/>
      <c r="D1563" s="840"/>
      <c r="E1563" s="860"/>
    </row>
    <row r="1564" spans="1:6">
      <c r="A1564" s="857"/>
      <c r="B1564" s="857" t="str">
        <f>B$55</f>
        <v>MA</v>
      </c>
      <c r="C1564" s="858"/>
      <c r="D1564" s="840"/>
      <c r="E1564" s="860"/>
      <c r="F1564" s="887"/>
    </row>
    <row r="1565" spans="1:6">
      <c r="A1565" s="857"/>
      <c r="B1565" s="857" t="str">
        <f>B$56</f>
        <v>S1</v>
      </c>
      <c r="C1565" s="858"/>
      <c r="D1565" s="840"/>
      <c r="E1565" s="860"/>
    </row>
    <row r="1566" spans="1:6">
      <c r="A1566" s="857"/>
      <c r="B1566" s="857" t="str">
        <f>B$57</f>
        <v>S2</v>
      </c>
      <c r="C1566" s="858"/>
      <c r="D1566" s="840"/>
      <c r="E1566" s="860"/>
    </row>
    <row r="1567" spans="1:6">
      <c r="A1567" s="857"/>
      <c r="B1567" s="857" t="str">
        <f>B$58</f>
        <v>S3</v>
      </c>
      <c r="C1567" s="858"/>
      <c r="D1567" s="840"/>
      <c r="E1567" s="860"/>
    </row>
    <row r="1568" spans="1:6">
      <c r="A1568" s="857"/>
      <c r="B1568" s="857" t="str">
        <f>B$59</f>
        <v>S4</v>
      </c>
      <c r="C1568" s="886"/>
      <c r="D1568" s="840"/>
      <c r="E1568" s="860"/>
    </row>
    <row r="1570" spans="1:5" ht="28">
      <c r="A1570" s="857"/>
      <c r="B1570" s="857"/>
      <c r="C1570" s="869" t="s">
        <v>4235</v>
      </c>
      <c r="D1570" s="840"/>
      <c r="E1570" s="860"/>
    </row>
    <row r="1571" spans="1:5">
      <c r="A1571" s="857"/>
      <c r="B1571" s="857" t="s">
        <v>3302</v>
      </c>
      <c r="C1571" s="858"/>
      <c r="D1571" s="840"/>
      <c r="E1571" s="860"/>
    </row>
    <row r="1572" spans="1:5">
      <c r="A1572" s="857"/>
      <c r="B1572" s="857" t="str">
        <f>B$55</f>
        <v>MA</v>
      </c>
      <c r="C1572" s="858"/>
      <c r="D1572" s="840"/>
      <c r="E1572" s="860"/>
    </row>
    <row r="1573" spans="1:5">
      <c r="A1573" s="857"/>
      <c r="B1573" s="857" t="str">
        <f>B$56</f>
        <v>S1</v>
      </c>
      <c r="C1573" s="858"/>
      <c r="D1573" s="840"/>
      <c r="E1573" s="860"/>
    </row>
    <row r="1574" spans="1:5">
      <c r="A1574" s="857"/>
      <c r="B1574" s="857" t="str">
        <f>B$57</f>
        <v>S2</v>
      </c>
      <c r="C1574" s="858"/>
      <c r="D1574" s="840"/>
      <c r="E1574" s="860"/>
    </row>
    <row r="1575" spans="1:5">
      <c r="A1575" s="857"/>
      <c r="B1575" s="857" t="str">
        <f>B$58</f>
        <v>S3</v>
      </c>
      <c r="C1575" s="858"/>
      <c r="D1575" s="840"/>
      <c r="E1575" s="860"/>
    </row>
    <row r="1576" spans="1:5">
      <c r="A1576" s="857"/>
      <c r="B1576" s="857" t="str">
        <f>B$59</f>
        <v>S4</v>
      </c>
      <c r="C1576" s="886"/>
      <c r="D1576" s="840"/>
      <c r="E1576" s="860"/>
    </row>
    <row r="1577" spans="1:5">
      <c r="E1577" s="860"/>
    </row>
    <row r="1578" spans="1:5" ht="84">
      <c r="A1578" s="857"/>
      <c r="B1578" s="857"/>
      <c r="C1578" s="869" t="s">
        <v>4236</v>
      </c>
      <c r="D1578" s="840"/>
    </row>
    <row r="1579" spans="1:5">
      <c r="A1579" s="857"/>
      <c r="B1579" s="857" t="s">
        <v>3302</v>
      </c>
      <c r="C1579" s="858"/>
      <c r="D1579" s="840"/>
      <c r="E1579" s="860"/>
    </row>
    <row r="1580" spans="1:5">
      <c r="A1580" s="857"/>
      <c r="B1580" s="857" t="str">
        <f>B$55</f>
        <v>MA</v>
      </c>
      <c r="C1580" s="858"/>
      <c r="D1580" s="840"/>
      <c r="E1580" s="860"/>
    </row>
    <row r="1581" spans="1:5">
      <c r="A1581" s="857"/>
      <c r="B1581" s="857" t="str">
        <f>B$56</f>
        <v>S1</v>
      </c>
      <c r="C1581" s="858"/>
      <c r="D1581" s="840"/>
      <c r="E1581" s="860"/>
    </row>
    <row r="1582" spans="1:5">
      <c r="A1582" s="857"/>
      <c r="B1582" s="857" t="str">
        <f>B$57</f>
        <v>S2</v>
      </c>
      <c r="C1582" s="858"/>
      <c r="D1582" s="840"/>
      <c r="E1582" s="860"/>
    </row>
    <row r="1583" spans="1:5">
      <c r="A1583" s="857"/>
      <c r="B1583" s="857" t="str">
        <f>B$58</f>
        <v>S3</v>
      </c>
      <c r="C1583" s="858"/>
      <c r="D1583" s="840"/>
      <c r="E1583" s="860"/>
    </row>
    <row r="1584" spans="1:5">
      <c r="A1584" s="857"/>
      <c r="B1584" s="857" t="str">
        <f>B$59</f>
        <v>S4</v>
      </c>
      <c r="C1584" s="886"/>
      <c r="D1584" s="840"/>
      <c r="E1584" s="860"/>
    </row>
    <row r="1585" spans="1:5">
      <c r="E1585" s="860"/>
    </row>
    <row r="1586" spans="1:5" ht="70">
      <c r="A1586" s="849">
        <v>9.4</v>
      </c>
      <c r="B1586" s="849"/>
      <c r="C1586" s="884" t="s">
        <v>4157</v>
      </c>
      <c r="D1586" s="862"/>
      <c r="E1586" s="882"/>
    </row>
    <row r="1587" spans="1:5" ht="84">
      <c r="A1587" s="857"/>
      <c r="B1587" s="857"/>
      <c r="C1587" s="869" t="s">
        <v>4237</v>
      </c>
      <c r="D1587" s="840"/>
      <c r="E1587" s="860"/>
    </row>
    <row r="1588" spans="1:5">
      <c r="A1588" s="857"/>
      <c r="B1588" s="857" t="s">
        <v>3302</v>
      </c>
      <c r="C1588" s="858"/>
      <c r="D1588" s="840"/>
      <c r="E1588" s="860"/>
    </row>
    <row r="1589" spans="1:5">
      <c r="A1589" s="857"/>
      <c r="B1589" s="857" t="str">
        <f>B$55</f>
        <v>MA</v>
      </c>
      <c r="C1589" s="858"/>
      <c r="D1589" s="840"/>
      <c r="E1589" s="860"/>
    </row>
    <row r="1590" spans="1:5">
      <c r="A1590" s="857"/>
      <c r="B1590" s="857" t="str">
        <f>B$56</f>
        <v>S1</v>
      </c>
      <c r="C1590" s="858"/>
      <c r="D1590" s="840"/>
      <c r="E1590" s="860"/>
    </row>
    <row r="1591" spans="1:5">
      <c r="A1591" s="857"/>
      <c r="B1591" s="857" t="str">
        <f>B$57</f>
        <v>S2</v>
      </c>
      <c r="C1591" s="858"/>
      <c r="D1591" s="840"/>
      <c r="E1591" s="860"/>
    </row>
    <row r="1592" spans="1:5" ht="17">
      <c r="A1592" s="857"/>
      <c r="B1592" s="857" t="str">
        <f>B$58</f>
        <v>S3</v>
      </c>
      <c r="C1592" s="865" t="s">
        <v>4238</v>
      </c>
      <c r="D1592" s="861" t="s">
        <v>3761</v>
      </c>
      <c r="E1592" s="860"/>
    </row>
    <row r="1593" spans="1:5" ht="17">
      <c r="A1593" s="857"/>
      <c r="B1593" s="857" t="str">
        <f>B$59</f>
        <v>S4</v>
      </c>
      <c r="C1593" s="886" t="s">
        <v>4600</v>
      </c>
      <c r="D1593" s="861" t="s">
        <v>3761</v>
      </c>
      <c r="E1593" s="860"/>
    </row>
    <row r="1595" spans="1:5" ht="28">
      <c r="A1595" s="857"/>
      <c r="B1595" s="857"/>
      <c r="C1595" s="869" t="s">
        <v>4239</v>
      </c>
      <c r="D1595" s="840"/>
      <c r="E1595" s="872"/>
    </row>
    <row r="1596" spans="1:5">
      <c r="A1596" s="857"/>
      <c r="B1596" s="857" t="s">
        <v>3302</v>
      </c>
      <c r="C1596" s="858"/>
      <c r="D1596" s="840"/>
      <c r="E1596" s="860"/>
    </row>
    <row r="1597" spans="1:5">
      <c r="A1597" s="857"/>
      <c r="B1597" s="857" t="str">
        <f>B$55</f>
        <v>MA</v>
      </c>
      <c r="C1597" s="858"/>
      <c r="D1597" s="840"/>
      <c r="E1597" s="860"/>
    </row>
    <row r="1598" spans="1:5">
      <c r="A1598" s="857"/>
      <c r="B1598" s="857" t="str">
        <f>B$56</f>
        <v>S1</v>
      </c>
      <c r="C1598" s="858"/>
      <c r="D1598" s="840"/>
      <c r="E1598" s="860"/>
    </row>
    <row r="1599" spans="1:5">
      <c r="A1599" s="857"/>
      <c r="B1599" s="857" t="str">
        <f>B$57</f>
        <v>S2</v>
      </c>
      <c r="C1599" s="858"/>
      <c r="D1599" s="840"/>
      <c r="E1599" s="860"/>
    </row>
    <row r="1600" spans="1:5" ht="65" customHeight="1">
      <c r="A1600" s="857"/>
      <c r="B1600" s="857" t="str">
        <f>B$58</f>
        <v>S3</v>
      </c>
      <c r="C1600" s="865" t="s">
        <v>4601</v>
      </c>
      <c r="D1600" s="861" t="s">
        <v>3761</v>
      </c>
      <c r="E1600" s="860"/>
    </row>
    <row r="1601" spans="1:5" ht="28">
      <c r="A1601" s="857"/>
      <c r="B1601" s="857" t="str">
        <f>B$59</f>
        <v>S4</v>
      </c>
      <c r="C1601" s="886" t="s">
        <v>4602</v>
      </c>
      <c r="D1601" s="861" t="s">
        <v>3761</v>
      </c>
      <c r="E1601" s="860"/>
    </row>
    <row r="1602" spans="1:5">
      <c r="E1602" s="860"/>
    </row>
    <row r="1603" spans="1:5" ht="28">
      <c r="A1603" s="857"/>
      <c r="B1603" s="857"/>
      <c r="C1603" s="869" t="s">
        <v>4240</v>
      </c>
      <c r="D1603" s="840"/>
    </row>
    <row r="1604" spans="1:5">
      <c r="A1604" s="857"/>
      <c r="B1604" s="857" t="s">
        <v>3302</v>
      </c>
      <c r="C1604" s="858"/>
      <c r="D1604" s="840"/>
      <c r="E1604" s="860"/>
    </row>
    <row r="1605" spans="1:5">
      <c r="A1605" s="857"/>
      <c r="B1605" s="857" t="str">
        <f>B$55</f>
        <v>MA</v>
      </c>
      <c r="C1605" s="858"/>
      <c r="D1605" s="840"/>
      <c r="E1605" s="860"/>
    </row>
    <row r="1606" spans="1:5">
      <c r="A1606" s="857"/>
      <c r="B1606" s="857" t="str">
        <f>B$56</f>
        <v>S1</v>
      </c>
      <c r="C1606" s="858"/>
      <c r="D1606" s="840"/>
      <c r="E1606" s="860"/>
    </row>
    <row r="1607" spans="1:5">
      <c r="A1607" s="857"/>
      <c r="B1607" s="857" t="str">
        <f>B$57</f>
        <v>S2</v>
      </c>
      <c r="C1607" s="858"/>
      <c r="D1607" s="840"/>
      <c r="E1607" s="860"/>
    </row>
    <row r="1608" spans="1:5" ht="56">
      <c r="A1608" s="857"/>
      <c r="B1608" s="857" t="str">
        <f>B$58</f>
        <v>S3</v>
      </c>
      <c r="C1608" s="858" t="s">
        <v>4241</v>
      </c>
      <c r="D1608" s="861" t="s">
        <v>3761</v>
      </c>
      <c r="E1608" s="860"/>
    </row>
    <row r="1609" spans="1:5" ht="28">
      <c r="A1609" s="857"/>
      <c r="B1609" s="857" t="str">
        <f>B$59</f>
        <v>S4</v>
      </c>
      <c r="C1609" s="886" t="s">
        <v>4604</v>
      </c>
      <c r="D1609" s="861" t="s">
        <v>3761</v>
      </c>
      <c r="E1609" s="860"/>
    </row>
    <row r="1610" spans="1:5">
      <c r="E1610" s="860"/>
    </row>
    <row r="1611" spans="1:5" ht="42">
      <c r="A1611" s="857"/>
      <c r="B1611" s="857"/>
      <c r="C1611" s="869" t="s">
        <v>4242</v>
      </c>
      <c r="D1611" s="840"/>
    </row>
    <row r="1612" spans="1:5">
      <c r="A1612" s="857"/>
      <c r="B1612" s="857" t="s">
        <v>3302</v>
      </c>
      <c r="C1612" s="858"/>
      <c r="D1612" s="840"/>
      <c r="E1612" s="860"/>
    </row>
    <row r="1613" spans="1:5">
      <c r="A1613" s="857"/>
      <c r="B1613" s="857" t="str">
        <f>B$55</f>
        <v>MA</v>
      </c>
      <c r="C1613" s="858"/>
      <c r="D1613" s="840"/>
      <c r="E1613" s="860"/>
    </row>
    <row r="1614" spans="1:5">
      <c r="A1614" s="857"/>
      <c r="B1614" s="857" t="str">
        <f>B$56</f>
        <v>S1</v>
      </c>
      <c r="C1614" s="858"/>
      <c r="D1614" s="840"/>
      <c r="E1614" s="860"/>
    </row>
    <row r="1615" spans="1:5">
      <c r="A1615" s="857"/>
      <c r="B1615" s="857" t="str">
        <f>B$57</f>
        <v>S2</v>
      </c>
      <c r="C1615" s="858"/>
      <c r="D1615" s="840"/>
      <c r="E1615" s="860"/>
    </row>
    <row r="1616" spans="1:5" ht="42">
      <c r="A1616" s="857"/>
      <c r="B1616" s="857" t="str">
        <f>B$58</f>
        <v>S3</v>
      </c>
      <c r="C1616" s="858" t="s">
        <v>4607</v>
      </c>
      <c r="D1616" s="861" t="s">
        <v>3761</v>
      </c>
      <c r="E1616" s="860"/>
    </row>
    <row r="1617" spans="1:5" ht="28">
      <c r="A1617" s="857"/>
      <c r="B1617" s="857" t="str">
        <f>B$59</f>
        <v>S4</v>
      </c>
      <c r="C1617" s="886" t="s">
        <v>4608</v>
      </c>
      <c r="D1617" s="861" t="s">
        <v>3761</v>
      </c>
      <c r="E1617" s="860"/>
    </row>
    <row r="1618" spans="1:5">
      <c r="E1618" s="860"/>
    </row>
    <row r="1619" spans="1:5" ht="42">
      <c r="A1619" s="857"/>
      <c r="B1619" s="857"/>
      <c r="C1619" s="869" t="s">
        <v>4243</v>
      </c>
      <c r="D1619" s="840"/>
    </row>
    <row r="1620" spans="1:5">
      <c r="A1620" s="857"/>
      <c r="B1620" s="857" t="s">
        <v>3302</v>
      </c>
      <c r="C1620" s="858"/>
      <c r="D1620" s="840"/>
      <c r="E1620" s="860"/>
    </row>
    <row r="1621" spans="1:5">
      <c r="A1621" s="857"/>
      <c r="B1621" s="857" t="str">
        <f>B$55</f>
        <v>MA</v>
      </c>
      <c r="C1621" s="858"/>
      <c r="D1621" s="840"/>
      <c r="E1621" s="860"/>
    </row>
    <row r="1622" spans="1:5">
      <c r="A1622" s="857"/>
      <c r="B1622" s="857" t="str">
        <f>B$56</f>
        <v>S1</v>
      </c>
      <c r="C1622" s="858"/>
      <c r="D1622" s="840"/>
      <c r="E1622" s="860"/>
    </row>
    <row r="1623" spans="1:5">
      <c r="A1623" s="857"/>
      <c r="B1623" s="857" t="str">
        <f>B$57</f>
        <v>S2</v>
      </c>
      <c r="C1623" s="858"/>
      <c r="D1623" s="840"/>
      <c r="E1623" s="860"/>
    </row>
    <row r="1624" spans="1:5" ht="42">
      <c r="A1624" s="857"/>
      <c r="B1624" s="857" t="str">
        <f>B$58</f>
        <v>S3</v>
      </c>
      <c r="C1624" s="858" t="s">
        <v>4244</v>
      </c>
      <c r="D1624" s="861" t="s">
        <v>3761</v>
      </c>
      <c r="E1624" s="860"/>
    </row>
    <row r="1625" spans="1:5" ht="28">
      <c r="A1625" s="857"/>
      <c r="B1625" s="857" t="str">
        <f>B$59</f>
        <v>S4</v>
      </c>
      <c r="C1625" s="886" t="s">
        <v>4609</v>
      </c>
      <c r="D1625" s="861" t="s">
        <v>3761</v>
      </c>
      <c r="E1625" s="860"/>
    </row>
    <row r="1626" spans="1:5">
      <c r="E1626" s="860"/>
    </row>
    <row r="1627" spans="1:5" ht="59">
      <c r="A1627" s="849">
        <v>10</v>
      </c>
      <c r="B1627" s="849"/>
      <c r="C1627" s="884" t="s">
        <v>4163</v>
      </c>
      <c r="D1627" s="862"/>
      <c r="E1627" s="882"/>
    </row>
    <row r="1628" spans="1:5" ht="42">
      <c r="A1628" s="849">
        <v>10.1</v>
      </c>
      <c r="B1628" s="849"/>
      <c r="C1628" s="884" t="s">
        <v>4165</v>
      </c>
      <c r="D1628" s="862"/>
      <c r="E1628" s="864"/>
    </row>
    <row r="1629" spans="1:5">
      <c r="A1629" s="857"/>
      <c r="B1629" s="857"/>
      <c r="C1629" s="869" t="s">
        <v>4245</v>
      </c>
      <c r="D1629" s="840"/>
      <c r="E1629" s="860"/>
    </row>
    <row r="1630" spans="1:5">
      <c r="A1630" s="857"/>
      <c r="B1630" s="857" t="s">
        <v>3302</v>
      </c>
      <c r="C1630" s="858"/>
      <c r="D1630" s="840"/>
      <c r="E1630" s="860"/>
    </row>
    <row r="1631" spans="1:5">
      <c r="A1631" s="857"/>
      <c r="B1631" s="857" t="str">
        <f>B$55</f>
        <v>MA</v>
      </c>
      <c r="C1631" s="858"/>
      <c r="D1631" s="840"/>
      <c r="E1631" s="860"/>
    </row>
    <row r="1632" spans="1:5">
      <c r="A1632" s="857"/>
      <c r="B1632" s="857" t="str">
        <f>B$56</f>
        <v>S1</v>
      </c>
      <c r="C1632" s="858"/>
      <c r="D1632" s="840"/>
      <c r="E1632" s="860"/>
    </row>
    <row r="1633" spans="1:5">
      <c r="A1633" s="857"/>
      <c r="B1633" s="857" t="str">
        <f>B$57</f>
        <v>S2</v>
      </c>
      <c r="C1633" s="858"/>
      <c r="D1633" s="840"/>
      <c r="E1633" s="860"/>
    </row>
    <row r="1634" spans="1:5" ht="42">
      <c r="A1634" s="857"/>
      <c r="B1634" s="857" t="str">
        <f>B$58</f>
        <v>S3</v>
      </c>
      <c r="C1634" s="858" t="s">
        <v>4246</v>
      </c>
      <c r="D1634" s="861" t="s">
        <v>3761</v>
      </c>
      <c r="E1634" s="860"/>
    </row>
    <row r="1635" spans="1:5">
      <c r="A1635" s="857"/>
      <c r="B1635" s="857" t="str">
        <f>B$59</f>
        <v>S4</v>
      </c>
      <c r="C1635" s="886"/>
      <c r="D1635" s="840"/>
    </row>
    <row r="1636" spans="1:5">
      <c r="E1636" s="872"/>
    </row>
    <row r="1637" spans="1:5" ht="70">
      <c r="A1637" s="857"/>
      <c r="B1637" s="857"/>
      <c r="C1637" s="869" t="s">
        <v>4247</v>
      </c>
      <c r="D1637" s="840"/>
      <c r="E1637" s="872"/>
    </row>
    <row r="1638" spans="1:5">
      <c r="A1638" s="857"/>
      <c r="B1638" s="857" t="s">
        <v>3302</v>
      </c>
      <c r="C1638" s="858"/>
      <c r="D1638" s="840"/>
      <c r="E1638" s="860"/>
    </row>
    <row r="1639" spans="1:5">
      <c r="A1639" s="857"/>
      <c r="B1639" s="857" t="str">
        <f>B$55</f>
        <v>MA</v>
      </c>
      <c r="C1639" s="858"/>
      <c r="D1639" s="840"/>
      <c r="E1639" s="860"/>
    </row>
    <row r="1640" spans="1:5">
      <c r="A1640" s="857"/>
      <c r="B1640" s="857" t="str">
        <f>B$56</f>
        <v>S1</v>
      </c>
      <c r="C1640" s="858"/>
      <c r="D1640" s="840"/>
      <c r="E1640" s="860"/>
    </row>
    <row r="1641" spans="1:5">
      <c r="A1641" s="857"/>
      <c r="B1641" s="857" t="str">
        <f>B$57</f>
        <v>S2</v>
      </c>
      <c r="C1641" s="858"/>
      <c r="D1641" s="840"/>
      <c r="E1641" s="860"/>
    </row>
    <row r="1642" spans="1:5" ht="126">
      <c r="A1642" s="857"/>
      <c r="B1642" s="857" t="str">
        <f>B$58</f>
        <v>S3</v>
      </c>
      <c r="C1642" s="865" t="s">
        <v>4248</v>
      </c>
      <c r="D1642" s="861" t="s">
        <v>3761</v>
      </c>
      <c r="E1642" s="860"/>
    </row>
    <row r="1643" spans="1:5">
      <c r="A1643" s="857"/>
      <c r="B1643" s="857" t="str">
        <f>B$59</f>
        <v>S4</v>
      </c>
      <c r="C1643" s="886"/>
      <c r="D1643" s="840"/>
      <c r="E1643" s="860"/>
    </row>
    <row r="1644" spans="1:5">
      <c r="E1644" s="860"/>
    </row>
    <row r="1645" spans="1:5" ht="42">
      <c r="A1645" s="849">
        <v>10.199999999999999</v>
      </c>
      <c r="B1645" s="849"/>
      <c r="C1645" s="884" t="s">
        <v>4172</v>
      </c>
      <c r="D1645" s="862"/>
      <c r="E1645" s="882"/>
    </row>
    <row r="1646" spans="1:5" ht="56">
      <c r="A1646" s="857"/>
      <c r="B1646" s="857"/>
      <c r="C1646" s="869" t="s">
        <v>4249</v>
      </c>
      <c r="D1646" s="840"/>
      <c r="E1646" s="860"/>
    </row>
    <row r="1647" spans="1:5">
      <c r="A1647" s="857"/>
      <c r="B1647" s="857" t="s">
        <v>3302</v>
      </c>
      <c r="C1647" s="858"/>
      <c r="D1647" s="840"/>
      <c r="E1647" s="860"/>
    </row>
    <row r="1648" spans="1:5">
      <c r="A1648" s="857"/>
      <c r="B1648" s="857" t="str">
        <f>B$55</f>
        <v>MA</v>
      </c>
      <c r="C1648" s="858"/>
      <c r="D1648" s="840"/>
      <c r="E1648" s="860"/>
    </row>
    <row r="1649" spans="1:5">
      <c r="A1649" s="857"/>
      <c r="B1649" s="857" t="str">
        <f>B$56</f>
        <v>S1</v>
      </c>
      <c r="C1649" s="858"/>
      <c r="D1649" s="840"/>
      <c r="E1649" s="860"/>
    </row>
    <row r="1650" spans="1:5">
      <c r="A1650" s="857"/>
      <c r="B1650" s="857" t="str">
        <f>B$57</f>
        <v>S2</v>
      </c>
      <c r="C1650" s="858"/>
      <c r="D1650" s="840"/>
      <c r="E1650" s="860"/>
    </row>
    <row r="1651" spans="1:5" ht="56">
      <c r="A1651" s="857"/>
      <c r="B1651" s="857" t="str">
        <f>B$58</f>
        <v>S3</v>
      </c>
      <c r="C1651" s="858" t="s">
        <v>4250</v>
      </c>
      <c r="D1651" s="861" t="s">
        <v>3761</v>
      </c>
      <c r="E1651" s="860"/>
    </row>
    <row r="1652" spans="1:5">
      <c r="A1652" s="857"/>
      <c r="B1652" s="857" t="str">
        <f>B$59</f>
        <v>S4</v>
      </c>
      <c r="C1652" s="886"/>
      <c r="D1652" s="840"/>
      <c r="E1652" s="860"/>
    </row>
    <row r="1654" spans="1:5">
      <c r="A1654" s="857"/>
      <c r="B1654" s="857"/>
      <c r="C1654" s="869" t="s">
        <v>4251</v>
      </c>
      <c r="D1654" s="840"/>
      <c r="E1654" s="872"/>
    </row>
    <row r="1655" spans="1:5">
      <c r="A1655" s="857"/>
      <c r="B1655" s="857" t="s">
        <v>3302</v>
      </c>
      <c r="C1655" s="858"/>
      <c r="D1655" s="840"/>
      <c r="E1655" s="860"/>
    </row>
    <row r="1656" spans="1:5">
      <c r="A1656" s="857"/>
      <c r="B1656" s="857" t="str">
        <f>B$55</f>
        <v>MA</v>
      </c>
      <c r="C1656" s="858"/>
      <c r="D1656" s="840"/>
      <c r="E1656" s="860"/>
    </row>
    <row r="1657" spans="1:5">
      <c r="A1657" s="857"/>
      <c r="B1657" s="857" t="str">
        <f>B$56</f>
        <v>S1</v>
      </c>
      <c r="C1657" s="858"/>
      <c r="D1657" s="840"/>
      <c r="E1657" s="860"/>
    </row>
    <row r="1658" spans="1:5">
      <c r="A1658" s="857"/>
      <c r="B1658" s="857" t="str">
        <f>B$57</f>
        <v>S2</v>
      </c>
      <c r="C1658" s="858"/>
      <c r="D1658" s="840"/>
      <c r="E1658" s="860"/>
    </row>
    <row r="1659" spans="1:5" ht="28">
      <c r="A1659" s="857"/>
      <c r="B1659" s="857" t="str">
        <f>B$58</f>
        <v>S3</v>
      </c>
      <c r="C1659" s="858" t="s">
        <v>4252</v>
      </c>
      <c r="D1659" s="861" t="s">
        <v>3761</v>
      </c>
      <c r="E1659" s="860"/>
    </row>
    <row r="1660" spans="1:5">
      <c r="A1660" s="857"/>
      <c r="B1660" s="857" t="str">
        <f>B$59</f>
        <v>S4</v>
      </c>
      <c r="C1660" s="886"/>
      <c r="D1660" s="840"/>
      <c r="E1660" s="860"/>
    </row>
    <row r="1661" spans="1:5">
      <c r="E1661" s="860"/>
    </row>
    <row r="1662" spans="1:5" ht="28">
      <c r="A1662" s="849">
        <v>10.3</v>
      </c>
      <c r="B1662" s="849"/>
      <c r="C1662" s="884" t="s">
        <v>4178</v>
      </c>
      <c r="D1662" s="862"/>
      <c r="E1662" s="882"/>
    </row>
    <row r="1663" spans="1:5" ht="28">
      <c r="A1663" s="857"/>
      <c r="B1663" s="857"/>
      <c r="C1663" s="869" t="s">
        <v>4253</v>
      </c>
      <c r="D1663" s="840"/>
      <c r="E1663" s="860"/>
    </row>
    <row r="1664" spans="1:5">
      <c r="A1664" s="857"/>
      <c r="B1664" s="857" t="s">
        <v>3302</v>
      </c>
      <c r="C1664" s="858"/>
      <c r="D1664" s="840"/>
      <c r="E1664" s="860"/>
    </row>
    <row r="1665" spans="1:5">
      <c r="A1665" s="857"/>
      <c r="B1665" s="857" t="str">
        <f>B$55</f>
        <v>MA</v>
      </c>
      <c r="C1665" s="858"/>
      <c r="D1665" s="840"/>
      <c r="E1665" s="860"/>
    </row>
    <row r="1666" spans="1:5">
      <c r="A1666" s="857"/>
      <c r="B1666" s="857" t="str">
        <f>B$56</f>
        <v>S1</v>
      </c>
      <c r="C1666" s="858"/>
      <c r="D1666" s="840"/>
      <c r="E1666" s="860"/>
    </row>
    <row r="1667" spans="1:5">
      <c r="A1667" s="857"/>
      <c r="B1667" s="857" t="str">
        <f>B$57</f>
        <v>S2</v>
      </c>
      <c r="C1667" s="858"/>
      <c r="D1667" s="840"/>
      <c r="E1667" s="860"/>
    </row>
    <row r="1668" spans="1:5" ht="17">
      <c r="A1668" s="857"/>
      <c r="B1668" s="857" t="str">
        <f>B$58</f>
        <v>S3</v>
      </c>
      <c r="C1668" s="858" t="s">
        <v>4254</v>
      </c>
      <c r="D1668" s="861" t="s">
        <v>3761</v>
      </c>
      <c r="E1668" s="860"/>
    </row>
    <row r="1669" spans="1:5" ht="17">
      <c r="A1669" s="857"/>
      <c r="B1669" s="857" t="str">
        <f>B$59</f>
        <v>S4</v>
      </c>
      <c r="C1669" s="858" t="s">
        <v>4254</v>
      </c>
      <c r="D1669" s="861" t="s">
        <v>3761</v>
      </c>
      <c r="E1669" s="860"/>
    </row>
    <row r="1671" spans="1:5" ht="84">
      <c r="A1671" s="857"/>
      <c r="B1671" s="857"/>
      <c r="C1671" s="869" t="s">
        <v>4255</v>
      </c>
      <c r="D1671" s="840"/>
      <c r="E1671" s="872"/>
    </row>
    <row r="1672" spans="1:5">
      <c r="A1672" s="857"/>
      <c r="B1672" s="857" t="s">
        <v>3302</v>
      </c>
      <c r="C1672" s="858"/>
      <c r="D1672" s="840"/>
      <c r="E1672" s="860"/>
    </row>
    <row r="1673" spans="1:5">
      <c r="A1673" s="857"/>
      <c r="B1673" s="857" t="str">
        <f>B$55</f>
        <v>MA</v>
      </c>
      <c r="C1673" s="858"/>
      <c r="D1673" s="840"/>
      <c r="E1673" s="860"/>
    </row>
    <row r="1674" spans="1:5">
      <c r="A1674" s="857"/>
      <c r="B1674" s="857" t="str">
        <f>B$56</f>
        <v>S1</v>
      </c>
      <c r="C1674" s="858"/>
      <c r="D1674" s="840"/>
      <c r="E1674" s="860"/>
    </row>
    <row r="1675" spans="1:5">
      <c r="A1675" s="857"/>
      <c r="B1675" s="857" t="str">
        <f>B$57</f>
        <v>S2</v>
      </c>
      <c r="C1675" s="858"/>
      <c r="D1675" s="840"/>
      <c r="E1675" s="860"/>
    </row>
    <row r="1676" spans="1:5" ht="28">
      <c r="A1676" s="857"/>
      <c r="B1676" s="857" t="str">
        <f>B$58</f>
        <v>S3</v>
      </c>
      <c r="C1676" s="858" t="s">
        <v>4256</v>
      </c>
      <c r="D1676" s="861" t="s">
        <v>3761</v>
      </c>
      <c r="E1676" s="860"/>
    </row>
    <row r="1677" spans="1:5" ht="56">
      <c r="A1677" s="857"/>
      <c r="B1677" s="857" t="str">
        <f>B$59</f>
        <v>S4</v>
      </c>
      <c r="C1677" s="886" t="s">
        <v>4603</v>
      </c>
      <c r="D1677" s="861" t="s">
        <v>3761</v>
      </c>
      <c r="E1677" s="860"/>
    </row>
    <row r="1678" spans="1:5">
      <c r="E1678" s="860"/>
    </row>
    <row r="1679" spans="1:5">
      <c r="A1679" s="849">
        <v>10.4</v>
      </c>
      <c r="B1679" s="849"/>
      <c r="C1679" s="884" t="s">
        <v>4183</v>
      </c>
      <c r="D1679" s="862"/>
      <c r="E1679" s="882"/>
    </row>
    <row r="1680" spans="1:5">
      <c r="A1680" s="857"/>
      <c r="B1680" s="857"/>
      <c r="C1680" s="869" t="s">
        <v>4257</v>
      </c>
      <c r="D1680" s="840"/>
      <c r="E1680" s="860"/>
    </row>
    <row r="1681" spans="1:5">
      <c r="A1681" s="857"/>
      <c r="B1681" s="857" t="s">
        <v>3302</v>
      </c>
      <c r="C1681" s="858"/>
      <c r="D1681" s="840"/>
      <c r="E1681" s="860"/>
    </row>
    <row r="1682" spans="1:5">
      <c r="A1682" s="857"/>
      <c r="B1682" s="857" t="str">
        <f>B$55</f>
        <v>MA</v>
      </c>
      <c r="C1682" s="858"/>
      <c r="D1682" s="840"/>
      <c r="E1682" s="860"/>
    </row>
    <row r="1683" spans="1:5">
      <c r="A1683" s="857"/>
      <c r="B1683" s="857" t="str">
        <f>B$56</f>
        <v>S1</v>
      </c>
      <c r="C1683" s="858"/>
      <c r="D1683" s="840"/>
      <c r="E1683" s="860"/>
    </row>
    <row r="1684" spans="1:5">
      <c r="A1684" s="857"/>
      <c r="B1684" s="857" t="str">
        <f>B$57</f>
        <v>S2</v>
      </c>
      <c r="C1684" s="858"/>
      <c r="D1684" s="840"/>
      <c r="E1684" s="860"/>
    </row>
    <row r="1685" spans="1:5" ht="17">
      <c r="A1685" s="857"/>
      <c r="B1685" s="857" t="str">
        <f>B$58</f>
        <v>S3</v>
      </c>
      <c r="C1685" s="858" t="s">
        <v>4258</v>
      </c>
      <c r="D1685" s="861" t="s">
        <v>3761</v>
      </c>
      <c r="E1685" s="860"/>
    </row>
    <row r="1686" spans="1:5">
      <c r="A1686" s="857"/>
      <c r="B1686" s="857" t="str">
        <f>B$59</f>
        <v>S4</v>
      </c>
      <c r="C1686" s="886"/>
      <c r="D1686" s="840"/>
      <c r="E1686" s="860"/>
    </row>
    <row r="1688" spans="1:5" ht="28">
      <c r="A1688" s="849">
        <v>10.5</v>
      </c>
      <c r="B1688" s="849"/>
      <c r="C1688" s="884" t="s">
        <v>4184</v>
      </c>
      <c r="D1688" s="862"/>
      <c r="E1688" s="863"/>
    </row>
    <row r="1689" spans="1:5" ht="28">
      <c r="A1689" s="857"/>
      <c r="B1689" s="875"/>
      <c r="C1689" s="869" t="s">
        <v>4259</v>
      </c>
      <c r="D1689" s="840"/>
      <c r="E1689" s="860"/>
    </row>
    <row r="1690" spans="1:5">
      <c r="A1690" s="857"/>
      <c r="B1690" s="857" t="s">
        <v>3302</v>
      </c>
      <c r="C1690" s="858"/>
      <c r="D1690" s="840"/>
      <c r="E1690" s="860"/>
    </row>
    <row r="1691" spans="1:5">
      <c r="A1691" s="857"/>
      <c r="B1691" s="857" t="str">
        <f>B$55</f>
        <v>MA</v>
      </c>
      <c r="C1691" s="858"/>
      <c r="D1691" s="840"/>
      <c r="E1691" s="860"/>
    </row>
    <row r="1692" spans="1:5">
      <c r="A1692" s="857"/>
      <c r="B1692" s="857" t="str">
        <f>B$56</f>
        <v>S1</v>
      </c>
      <c r="C1692" s="858"/>
      <c r="D1692" s="840"/>
      <c r="E1692" s="860"/>
    </row>
    <row r="1693" spans="1:5">
      <c r="A1693" s="857"/>
      <c r="B1693" s="857" t="str">
        <f>B$57</f>
        <v>S2</v>
      </c>
      <c r="C1693" s="858"/>
      <c r="D1693" s="840"/>
      <c r="E1693" s="860"/>
    </row>
    <row r="1694" spans="1:5" ht="56">
      <c r="A1694" s="857"/>
      <c r="B1694" s="857" t="str">
        <f>B$58</f>
        <v>S3</v>
      </c>
      <c r="C1694" s="865" t="s">
        <v>4260</v>
      </c>
      <c r="D1694" s="861" t="s">
        <v>3761</v>
      </c>
      <c r="E1694" s="860"/>
    </row>
    <row r="1695" spans="1:5">
      <c r="A1695" s="857"/>
      <c r="B1695" s="857" t="str">
        <f>B$59</f>
        <v>S4</v>
      </c>
      <c r="C1695" s="886"/>
      <c r="D1695" s="840"/>
      <c r="E1695" s="860"/>
    </row>
    <row r="1697" spans="1:5" ht="56">
      <c r="A1697" s="849">
        <v>10.6</v>
      </c>
      <c r="B1697" s="849"/>
      <c r="C1697" s="884" t="s">
        <v>4191</v>
      </c>
      <c r="D1697" s="862"/>
      <c r="E1697" s="863"/>
    </row>
    <row r="1698" spans="1:5">
      <c r="A1698" s="857"/>
      <c r="B1698" s="875"/>
      <c r="C1698" s="869" t="s">
        <v>4261</v>
      </c>
      <c r="D1698" s="840"/>
      <c r="E1698" s="860"/>
    </row>
    <row r="1699" spans="1:5">
      <c r="A1699" s="857"/>
      <c r="B1699" s="857" t="s">
        <v>3302</v>
      </c>
      <c r="C1699" s="858"/>
      <c r="D1699" s="840"/>
      <c r="E1699" s="860"/>
    </row>
    <row r="1700" spans="1:5">
      <c r="A1700" s="857"/>
      <c r="B1700" s="857" t="str">
        <f>B$55</f>
        <v>MA</v>
      </c>
      <c r="C1700" s="858"/>
      <c r="D1700" s="840"/>
      <c r="E1700" s="860"/>
    </row>
    <row r="1701" spans="1:5">
      <c r="A1701" s="857"/>
      <c r="B1701" s="857" t="str">
        <f>B$56</f>
        <v>S1</v>
      </c>
      <c r="C1701" s="858"/>
      <c r="D1701" s="840"/>
      <c r="E1701" s="860"/>
    </row>
    <row r="1702" spans="1:5">
      <c r="A1702" s="857"/>
      <c r="B1702" s="857" t="str">
        <f>B$57</f>
        <v>S2</v>
      </c>
      <c r="C1702" s="858"/>
      <c r="D1702" s="840"/>
      <c r="E1702" s="860"/>
    </row>
    <row r="1703" spans="1:5" ht="17">
      <c r="A1703" s="857"/>
      <c r="B1703" s="857" t="str">
        <f>B$58</f>
        <v>S3</v>
      </c>
      <c r="C1703" s="858" t="s">
        <v>4262</v>
      </c>
      <c r="D1703" s="861" t="s">
        <v>3761</v>
      </c>
      <c r="E1703" s="860"/>
    </row>
    <row r="1704" spans="1:5">
      <c r="A1704" s="857"/>
      <c r="B1704" s="857" t="str">
        <f>B$59</f>
        <v>S4</v>
      </c>
      <c r="C1704" s="886"/>
      <c r="D1704" s="840"/>
      <c r="E1704" s="860"/>
    </row>
    <row r="1706" spans="1:5" ht="154">
      <c r="A1706" s="857"/>
      <c r="B1706" s="857"/>
      <c r="C1706" s="869" t="s">
        <v>4263</v>
      </c>
      <c r="D1706" s="840"/>
      <c r="E1706" s="872"/>
    </row>
    <row r="1707" spans="1:5">
      <c r="A1707" s="857"/>
      <c r="B1707" s="857" t="s">
        <v>3302</v>
      </c>
      <c r="C1707" s="858"/>
      <c r="D1707" s="840"/>
      <c r="E1707" s="860"/>
    </row>
    <row r="1708" spans="1:5">
      <c r="A1708" s="857"/>
      <c r="B1708" s="857" t="str">
        <f>B$55</f>
        <v>MA</v>
      </c>
      <c r="C1708" s="858"/>
      <c r="D1708" s="840"/>
      <c r="E1708" s="860"/>
    </row>
    <row r="1709" spans="1:5">
      <c r="A1709" s="857"/>
      <c r="B1709" s="857" t="str">
        <f>B$56</f>
        <v>S1</v>
      </c>
      <c r="C1709" s="858"/>
      <c r="D1709" s="840"/>
      <c r="E1709" s="860"/>
    </row>
    <row r="1710" spans="1:5">
      <c r="A1710" s="857"/>
      <c r="B1710" s="857" t="str">
        <f>B$57</f>
        <v>S2</v>
      </c>
      <c r="C1710" s="858"/>
      <c r="D1710" s="840"/>
      <c r="E1710" s="860"/>
    </row>
    <row r="1711" spans="1:5" ht="17">
      <c r="A1711" s="857"/>
      <c r="B1711" s="857" t="str">
        <f>B$58</f>
        <v>S3</v>
      </c>
      <c r="C1711" s="858" t="s">
        <v>4262</v>
      </c>
      <c r="D1711" s="861" t="s">
        <v>3761</v>
      </c>
      <c r="E1711" s="860"/>
    </row>
    <row r="1712" spans="1:5">
      <c r="A1712" s="857"/>
      <c r="B1712" s="857" t="str">
        <f>B$59</f>
        <v>S4</v>
      </c>
      <c r="C1712" s="886"/>
      <c r="D1712" s="840"/>
      <c r="E1712" s="860"/>
    </row>
    <row r="1713" spans="1:5">
      <c r="E1713" s="860"/>
    </row>
    <row r="1714" spans="1:5" ht="56">
      <c r="A1714" s="849">
        <v>10.7</v>
      </c>
      <c r="B1714" s="849"/>
      <c r="C1714" s="884" t="s">
        <v>4198</v>
      </c>
      <c r="D1714" s="862"/>
      <c r="E1714" s="882"/>
    </row>
    <row r="1715" spans="1:5" ht="42">
      <c r="A1715" s="857"/>
      <c r="B1715" s="857"/>
      <c r="C1715" s="859" t="s">
        <v>4264</v>
      </c>
      <c r="D1715" s="840"/>
      <c r="E1715" s="860"/>
    </row>
    <row r="1716" spans="1:5">
      <c r="A1716" s="857"/>
      <c r="B1716" s="857" t="s">
        <v>3302</v>
      </c>
      <c r="C1716" s="858"/>
      <c r="D1716" s="840"/>
      <c r="E1716" s="860"/>
    </row>
    <row r="1717" spans="1:5">
      <c r="A1717" s="857"/>
      <c r="B1717" s="857" t="str">
        <f>B$55</f>
        <v>MA</v>
      </c>
      <c r="C1717" s="858"/>
      <c r="D1717" s="840"/>
      <c r="E1717" s="860"/>
    </row>
    <row r="1718" spans="1:5">
      <c r="A1718" s="857"/>
      <c r="B1718" s="857" t="str">
        <f>B$56</f>
        <v>S1</v>
      </c>
      <c r="C1718" s="858"/>
      <c r="D1718" s="840"/>
      <c r="E1718" s="860"/>
    </row>
    <row r="1719" spans="1:5">
      <c r="A1719" s="857"/>
      <c r="B1719" s="857" t="str">
        <f>B$57</f>
        <v>S2</v>
      </c>
      <c r="C1719" s="858"/>
      <c r="D1719" s="840"/>
      <c r="E1719" s="860"/>
    </row>
    <row r="1720" spans="1:5" ht="112">
      <c r="A1720" s="857"/>
      <c r="B1720" s="857" t="str">
        <f>B$58</f>
        <v>S3</v>
      </c>
      <c r="C1720" s="858" t="s">
        <v>4265</v>
      </c>
      <c r="D1720" s="861" t="s">
        <v>3761</v>
      </c>
      <c r="E1720" s="860"/>
    </row>
    <row r="1721" spans="1:5">
      <c r="A1721" s="857"/>
      <c r="B1721" s="857" t="str">
        <f>B$59</f>
        <v>S4</v>
      </c>
      <c r="C1721" s="886"/>
      <c r="D1721" s="840"/>
      <c r="E1721" s="860"/>
    </row>
    <row r="1723" spans="1:5" ht="196">
      <c r="A1723" s="857"/>
      <c r="B1723" s="857"/>
      <c r="C1723" s="869" t="s">
        <v>4266</v>
      </c>
      <c r="D1723" s="840"/>
      <c r="E1723" s="872"/>
    </row>
    <row r="1724" spans="1:5">
      <c r="A1724" s="857"/>
      <c r="B1724" s="857" t="s">
        <v>3302</v>
      </c>
      <c r="C1724" s="858"/>
      <c r="D1724" s="840"/>
      <c r="E1724" s="860"/>
    </row>
    <row r="1725" spans="1:5">
      <c r="A1725" s="857"/>
      <c r="B1725" s="857" t="str">
        <f>B$55</f>
        <v>MA</v>
      </c>
      <c r="C1725" s="858"/>
      <c r="D1725" s="840"/>
      <c r="E1725" s="860"/>
    </row>
    <row r="1726" spans="1:5">
      <c r="A1726" s="857"/>
      <c r="B1726" s="857" t="str">
        <f>B$56</f>
        <v>S1</v>
      </c>
      <c r="C1726" s="858"/>
      <c r="D1726" s="840"/>
      <c r="E1726" s="860"/>
    </row>
    <row r="1727" spans="1:5">
      <c r="A1727" s="857"/>
      <c r="B1727" s="857" t="str">
        <f>B$57</f>
        <v>S2</v>
      </c>
      <c r="C1727" s="858"/>
      <c r="D1727" s="840"/>
      <c r="E1727" s="860"/>
    </row>
    <row r="1728" spans="1:5" ht="28">
      <c r="A1728" s="857"/>
      <c r="B1728" s="857" t="str">
        <f>B$58</f>
        <v>S3</v>
      </c>
      <c r="C1728" s="858" t="s">
        <v>4267</v>
      </c>
      <c r="D1728" s="861" t="s">
        <v>3761</v>
      </c>
      <c r="E1728" s="860"/>
    </row>
    <row r="1729" spans="1:5">
      <c r="A1729" s="857"/>
      <c r="B1729" s="857" t="str">
        <f>B$59</f>
        <v>S4</v>
      </c>
      <c r="C1729" s="886"/>
      <c r="D1729" s="840"/>
      <c r="E1729" s="860"/>
    </row>
    <row r="1730" spans="1:5">
      <c r="E1730" s="860"/>
    </row>
    <row r="1731" spans="1:5" ht="56">
      <c r="A1731" s="857"/>
      <c r="B1731" s="857"/>
      <c r="C1731" s="869" t="s">
        <v>4268</v>
      </c>
      <c r="D1731" s="840"/>
    </row>
    <row r="1732" spans="1:5">
      <c r="A1732" s="857"/>
      <c r="B1732" s="857" t="s">
        <v>3302</v>
      </c>
      <c r="C1732" s="858"/>
      <c r="D1732" s="840"/>
      <c r="E1732" s="860"/>
    </row>
    <row r="1733" spans="1:5">
      <c r="A1733" s="857"/>
      <c r="B1733" s="857" t="str">
        <f>B$55</f>
        <v>MA</v>
      </c>
      <c r="C1733" s="858"/>
      <c r="D1733" s="840"/>
      <c r="E1733" s="860"/>
    </row>
    <row r="1734" spans="1:5">
      <c r="A1734" s="857"/>
      <c r="B1734" s="857" t="str">
        <f>B$56</f>
        <v>S1</v>
      </c>
      <c r="C1734" s="858"/>
      <c r="D1734" s="840"/>
      <c r="E1734" s="860"/>
    </row>
    <row r="1735" spans="1:5">
      <c r="A1735" s="857"/>
      <c r="B1735" s="857" t="str">
        <f>B$57</f>
        <v>S2</v>
      </c>
      <c r="C1735" s="858"/>
      <c r="D1735" s="840"/>
      <c r="E1735" s="860"/>
    </row>
    <row r="1736" spans="1:5" ht="17">
      <c r="A1736" s="857"/>
      <c r="B1736" s="857" t="str">
        <f>B$58</f>
        <v>S3</v>
      </c>
      <c r="C1736" s="858" t="s">
        <v>4269</v>
      </c>
      <c r="D1736" s="861" t="s">
        <v>3761</v>
      </c>
      <c r="E1736" s="860"/>
    </row>
    <row r="1737" spans="1:5">
      <c r="A1737" s="857"/>
      <c r="B1737" s="857" t="str">
        <f>B$59</f>
        <v>S4</v>
      </c>
      <c r="C1737" s="886"/>
      <c r="D1737" s="840"/>
      <c r="E1737" s="860"/>
    </row>
    <row r="1738" spans="1:5">
      <c r="E1738" s="860"/>
    </row>
    <row r="1739" spans="1:5" ht="42">
      <c r="A1739" s="857"/>
      <c r="B1739" s="857"/>
      <c r="C1739" s="869" t="s">
        <v>4270</v>
      </c>
      <c r="D1739" s="840"/>
    </row>
    <row r="1740" spans="1:5">
      <c r="A1740" s="857"/>
      <c r="B1740" s="857" t="s">
        <v>3302</v>
      </c>
      <c r="C1740" s="858"/>
      <c r="D1740" s="840"/>
      <c r="E1740" s="860"/>
    </row>
    <row r="1741" spans="1:5">
      <c r="A1741" s="857"/>
      <c r="B1741" s="857" t="str">
        <f>B$55</f>
        <v>MA</v>
      </c>
      <c r="C1741" s="858"/>
      <c r="D1741" s="840"/>
      <c r="E1741" s="860"/>
    </row>
    <row r="1742" spans="1:5">
      <c r="A1742" s="857"/>
      <c r="B1742" s="857" t="str">
        <f>B$56</f>
        <v>S1</v>
      </c>
      <c r="C1742" s="858"/>
      <c r="D1742" s="840"/>
      <c r="E1742" s="860"/>
    </row>
    <row r="1743" spans="1:5">
      <c r="A1743" s="857"/>
      <c r="B1743" s="857" t="str">
        <f>B$57</f>
        <v>S2</v>
      </c>
      <c r="C1743" s="858"/>
      <c r="D1743" s="840"/>
      <c r="E1743" s="860"/>
    </row>
    <row r="1744" spans="1:5" ht="28">
      <c r="A1744" s="857"/>
      <c r="B1744" s="857" t="str">
        <f>B$58</f>
        <v>S3</v>
      </c>
      <c r="C1744" s="858" t="s">
        <v>4271</v>
      </c>
      <c r="D1744" s="861" t="s">
        <v>3761</v>
      </c>
      <c r="E1744" s="860"/>
    </row>
    <row r="1745" spans="1:5">
      <c r="A1745" s="857"/>
      <c r="B1745" s="857" t="str">
        <f>B$59</f>
        <v>S4</v>
      </c>
      <c r="C1745" s="886"/>
      <c r="D1745" s="840"/>
      <c r="E1745" s="860"/>
    </row>
    <row r="1746" spans="1:5">
      <c r="E1746" s="860"/>
    </row>
    <row r="1747" spans="1:5" ht="42">
      <c r="A1747" s="857"/>
      <c r="B1747" s="857"/>
      <c r="C1747" s="869" t="s">
        <v>4272</v>
      </c>
      <c r="D1747" s="840"/>
    </row>
    <row r="1748" spans="1:5">
      <c r="A1748" s="857"/>
      <c r="B1748" s="857" t="s">
        <v>3302</v>
      </c>
      <c r="C1748" s="858"/>
      <c r="D1748" s="840"/>
      <c r="E1748" s="860"/>
    </row>
    <row r="1749" spans="1:5">
      <c r="A1749" s="857"/>
      <c r="B1749" s="857" t="str">
        <f>B$55</f>
        <v>MA</v>
      </c>
      <c r="C1749" s="858"/>
      <c r="D1749" s="840"/>
      <c r="E1749" s="860"/>
    </row>
    <row r="1750" spans="1:5">
      <c r="A1750" s="857"/>
      <c r="B1750" s="857" t="str">
        <f>B$56</f>
        <v>S1</v>
      </c>
      <c r="C1750" s="858"/>
      <c r="D1750" s="840"/>
      <c r="E1750" s="860"/>
    </row>
    <row r="1751" spans="1:5">
      <c r="A1751" s="857"/>
      <c r="B1751" s="857" t="str">
        <f>B$57</f>
        <v>S2</v>
      </c>
      <c r="C1751" s="858"/>
      <c r="D1751" s="840"/>
      <c r="E1751" s="860"/>
    </row>
    <row r="1752" spans="1:5" ht="100.5" customHeight="1">
      <c r="A1752" s="857"/>
      <c r="B1752" s="857" t="str">
        <f>B$58</f>
        <v>S3</v>
      </c>
      <c r="C1752" s="889" t="s">
        <v>4273</v>
      </c>
      <c r="D1752" s="861" t="s">
        <v>3761</v>
      </c>
      <c r="E1752" s="860"/>
    </row>
    <row r="1753" spans="1:5">
      <c r="A1753" s="857"/>
      <c r="B1753" s="857" t="str">
        <f>B$59</f>
        <v>S4</v>
      </c>
      <c r="C1753" s="886"/>
      <c r="D1753" s="840"/>
      <c r="E1753" s="860"/>
    </row>
    <row r="1754" spans="1:5">
      <c r="E1754" s="860"/>
    </row>
    <row r="1755" spans="1:5" ht="70">
      <c r="A1755" s="857"/>
      <c r="B1755" s="857"/>
      <c r="C1755" s="869" t="s">
        <v>4274</v>
      </c>
      <c r="D1755" s="840"/>
    </row>
    <row r="1756" spans="1:5">
      <c r="A1756" s="857"/>
      <c r="B1756" s="857" t="s">
        <v>3302</v>
      </c>
      <c r="C1756" s="858"/>
      <c r="D1756" s="840"/>
      <c r="E1756" s="860"/>
    </row>
    <row r="1757" spans="1:5">
      <c r="A1757" s="857"/>
      <c r="B1757" s="857" t="str">
        <f>B$55</f>
        <v>MA</v>
      </c>
      <c r="C1757" s="858"/>
      <c r="D1757" s="840"/>
      <c r="E1757" s="860"/>
    </row>
    <row r="1758" spans="1:5">
      <c r="A1758" s="857"/>
      <c r="B1758" s="857" t="str">
        <f>B$56</f>
        <v>S1</v>
      </c>
      <c r="C1758" s="858"/>
      <c r="D1758" s="840"/>
      <c r="E1758" s="860"/>
    </row>
    <row r="1759" spans="1:5">
      <c r="A1759" s="857"/>
      <c r="B1759" s="857" t="str">
        <f>B$57</f>
        <v>S2</v>
      </c>
      <c r="C1759" s="858"/>
      <c r="D1759" s="840"/>
      <c r="E1759" s="860"/>
    </row>
    <row r="1760" spans="1:5" ht="42">
      <c r="A1760" s="857"/>
      <c r="B1760" s="857" t="str">
        <f>B$58</f>
        <v>S3</v>
      </c>
      <c r="C1760" s="858" t="s">
        <v>4275</v>
      </c>
      <c r="D1760" s="861" t="s">
        <v>3761</v>
      </c>
      <c r="E1760" s="860"/>
    </row>
    <row r="1761" spans="1:5">
      <c r="A1761" s="857"/>
      <c r="B1761" s="857" t="str">
        <f>B$59</f>
        <v>S4</v>
      </c>
      <c r="C1761" s="886"/>
      <c r="D1761" s="840"/>
      <c r="E1761" s="860"/>
    </row>
    <row r="1762" spans="1:5">
      <c r="E1762" s="860"/>
    </row>
    <row r="1763" spans="1:5" ht="42">
      <c r="A1763" s="857"/>
      <c r="B1763" s="857"/>
      <c r="C1763" s="869" t="s">
        <v>4276</v>
      </c>
      <c r="D1763" s="840"/>
    </row>
    <row r="1764" spans="1:5">
      <c r="A1764" s="857"/>
      <c r="B1764" s="857" t="s">
        <v>3302</v>
      </c>
      <c r="C1764" s="858"/>
      <c r="D1764" s="840"/>
      <c r="E1764" s="860"/>
    </row>
    <row r="1765" spans="1:5">
      <c r="A1765" s="857"/>
      <c r="B1765" s="857" t="str">
        <f>B$55</f>
        <v>MA</v>
      </c>
      <c r="C1765" s="858"/>
      <c r="D1765" s="840"/>
      <c r="E1765" s="860"/>
    </row>
    <row r="1766" spans="1:5">
      <c r="A1766" s="857"/>
      <c r="B1766" s="857" t="str">
        <f>B$56</f>
        <v>S1</v>
      </c>
      <c r="C1766" s="858"/>
      <c r="D1766" s="840"/>
      <c r="E1766" s="860"/>
    </row>
    <row r="1767" spans="1:5">
      <c r="A1767" s="857"/>
      <c r="B1767" s="857" t="str">
        <f>B$57</f>
        <v>S2</v>
      </c>
      <c r="C1767" s="858"/>
      <c r="D1767" s="840"/>
      <c r="E1767" s="860"/>
    </row>
    <row r="1768" spans="1:5" ht="42">
      <c r="A1768" s="857"/>
      <c r="B1768" s="857" t="str">
        <f>B$58</f>
        <v>S3</v>
      </c>
      <c r="C1768" s="858" t="s">
        <v>4277</v>
      </c>
      <c r="D1768" s="861" t="s">
        <v>3761</v>
      </c>
      <c r="E1768" s="860"/>
    </row>
    <row r="1769" spans="1:5">
      <c r="A1769" s="857"/>
      <c r="B1769" s="857" t="str">
        <f>B$59</f>
        <v>S4</v>
      </c>
      <c r="C1769" s="886"/>
      <c r="D1769" s="840"/>
      <c r="E1769" s="860"/>
    </row>
    <row r="1770" spans="1:5">
      <c r="E1770" s="860"/>
    </row>
    <row r="1771" spans="1:5" ht="56">
      <c r="A1771" s="849">
        <v>10.8</v>
      </c>
      <c r="B1771" s="849"/>
      <c r="C1771" s="884" t="s">
        <v>4202</v>
      </c>
      <c r="D1771" s="862"/>
      <c r="E1771" s="882"/>
    </row>
    <row r="1772" spans="1:5" ht="84">
      <c r="A1772" s="857"/>
      <c r="B1772" s="857"/>
      <c r="C1772" s="869" t="s">
        <v>4278</v>
      </c>
      <c r="D1772" s="840"/>
      <c r="E1772" s="860"/>
    </row>
    <row r="1773" spans="1:5">
      <c r="A1773" s="857"/>
      <c r="B1773" s="857" t="s">
        <v>3302</v>
      </c>
      <c r="C1773" s="858"/>
      <c r="D1773" s="840"/>
      <c r="E1773" s="860"/>
    </row>
    <row r="1774" spans="1:5">
      <c r="A1774" s="857"/>
      <c r="B1774" s="857" t="str">
        <f>B$55</f>
        <v>MA</v>
      </c>
      <c r="C1774" s="858"/>
      <c r="D1774" s="840"/>
      <c r="E1774" s="860"/>
    </row>
    <row r="1775" spans="1:5">
      <c r="A1775" s="857"/>
      <c r="B1775" s="857" t="str">
        <f>B$56</f>
        <v>S1</v>
      </c>
      <c r="C1775" s="858"/>
      <c r="D1775" s="840"/>
      <c r="E1775" s="860"/>
    </row>
    <row r="1776" spans="1:5">
      <c r="A1776" s="857"/>
      <c r="B1776" s="857" t="str">
        <f>B$57</f>
        <v>S2</v>
      </c>
      <c r="C1776" s="858"/>
      <c r="D1776" s="840"/>
      <c r="E1776" s="860"/>
    </row>
    <row r="1777" spans="1:5" ht="17">
      <c r="A1777" s="857"/>
      <c r="B1777" s="857" t="str">
        <f>B$58</f>
        <v>S3</v>
      </c>
      <c r="C1777" s="858" t="s">
        <v>4279</v>
      </c>
      <c r="D1777" s="861" t="s">
        <v>3761</v>
      </c>
      <c r="E1777" s="860"/>
    </row>
    <row r="1778" spans="1:5">
      <c r="A1778" s="857"/>
      <c r="B1778" s="857" t="str">
        <f>B$59</f>
        <v>S4</v>
      </c>
      <c r="C1778" s="886"/>
      <c r="D1778" s="840"/>
      <c r="E1778" s="860"/>
    </row>
    <row r="1780" spans="1:5" ht="28">
      <c r="A1780" s="857"/>
      <c r="B1780" s="857"/>
      <c r="C1780" s="869" t="s">
        <v>4280</v>
      </c>
      <c r="D1780" s="840"/>
      <c r="E1780" s="872"/>
    </row>
    <row r="1781" spans="1:5">
      <c r="A1781" s="857"/>
      <c r="B1781" s="857" t="s">
        <v>3302</v>
      </c>
      <c r="C1781" s="858"/>
      <c r="D1781" s="840"/>
      <c r="E1781" s="860"/>
    </row>
    <row r="1782" spans="1:5">
      <c r="A1782" s="857"/>
      <c r="B1782" s="857" t="str">
        <f>B$55</f>
        <v>MA</v>
      </c>
      <c r="C1782" s="858"/>
      <c r="D1782" s="840"/>
      <c r="E1782" s="860"/>
    </row>
    <row r="1783" spans="1:5">
      <c r="A1783" s="857"/>
      <c r="B1783" s="857" t="str">
        <f>B$56</f>
        <v>S1</v>
      </c>
      <c r="C1783" s="858"/>
      <c r="D1783" s="840"/>
      <c r="E1783" s="860"/>
    </row>
    <row r="1784" spans="1:5">
      <c r="A1784" s="857"/>
      <c r="B1784" s="857" t="str">
        <f>B$57</f>
        <v>S2</v>
      </c>
      <c r="C1784" s="858"/>
      <c r="D1784" s="840"/>
      <c r="E1784" s="860"/>
    </row>
    <row r="1785" spans="1:5" ht="17">
      <c r="A1785" s="857"/>
      <c r="B1785" s="857" t="str">
        <f>B$58</f>
        <v>S3</v>
      </c>
      <c r="C1785" s="858" t="s">
        <v>4279</v>
      </c>
      <c r="D1785" s="861" t="s">
        <v>3761</v>
      </c>
      <c r="E1785" s="860"/>
    </row>
    <row r="1786" spans="1:5">
      <c r="A1786" s="857"/>
      <c r="B1786" s="857" t="str">
        <f>B$59</f>
        <v>S4</v>
      </c>
      <c r="C1786" s="886"/>
      <c r="D1786" s="840"/>
      <c r="E1786" s="860"/>
    </row>
    <row r="1787" spans="1:5">
      <c r="E1787" s="860"/>
    </row>
    <row r="1788" spans="1:5" ht="28">
      <c r="A1788" s="857"/>
      <c r="B1788" s="857"/>
      <c r="C1788" s="869" t="s">
        <v>4281</v>
      </c>
      <c r="D1788" s="840"/>
    </row>
    <row r="1789" spans="1:5">
      <c r="A1789" s="857"/>
      <c r="B1789" s="857" t="s">
        <v>3302</v>
      </c>
      <c r="C1789" s="858"/>
      <c r="D1789" s="840"/>
      <c r="E1789" s="860"/>
    </row>
    <row r="1790" spans="1:5">
      <c r="A1790" s="857"/>
      <c r="B1790" s="857" t="str">
        <f>B$55</f>
        <v>MA</v>
      </c>
      <c r="C1790" s="858"/>
      <c r="D1790" s="840"/>
      <c r="E1790" s="860"/>
    </row>
    <row r="1791" spans="1:5">
      <c r="A1791" s="857"/>
      <c r="B1791" s="857" t="str">
        <f>B$56</f>
        <v>S1</v>
      </c>
      <c r="C1791" s="858"/>
      <c r="D1791" s="840"/>
      <c r="E1791" s="860"/>
    </row>
    <row r="1792" spans="1:5">
      <c r="A1792" s="857"/>
      <c r="B1792" s="857" t="str">
        <f>B$57</f>
        <v>S2</v>
      </c>
      <c r="C1792" s="858"/>
      <c r="D1792" s="840"/>
      <c r="E1792" s="860"/>
    </row>
    <row r="1793" spans="1:5" ht="17">
      <c r="A1793" s="857"/>
      <c r="B1793" s="857" t="str">
        <f>B$58</f>
        <v>S3</v>
      </c>
      <c r="C1793" s="858" t="s">
        <v>4279</v>
      </c>
      <c r="D1793" s="861" t="s">
        <v>3761</v>
      </c>
      <c r="E1793" s="860"/>
    </row>
    <row r="1794" spans="1:5">
      <c r="A1794" s="857"/>
      <c r="B1794" s="857" t="str">
        <f>B$59</f>
        <v>S4</v>
      </c>
      <c r="C1794" s="886"/>
      <c r="D1794" s="840"/>
      <c r="E1794" s="860"/>
    </row>
    <row r="1795" spans="1:5">
      <c r="E1795" s="860"/>
    </row>
    <row r="1796" spans="1:5" ht="28">
      <c r="A1796" s="857"/>
      <c r="B1796" s="857"/>
      <c r="C1796" s="869" t="s">
        <v>4282</v>
      </c>
      <c r="D1796" s="840"/>
    </row>
    <row r="1797" spans="1:5">
      <c r="A1797" s="857"/>
      <c r="B1797" s="857" t="s">
        <v>3302</v>
      </c>
      <c r="C1797" s="858"/>
      <c r="D1797" s="840"/>
      <c r="E1797" s="860"/>
    </row>
    <row r="1798" spans="1:5">
      <c r="A1798" s="857"/>
      <c r="B1798" s="857" t="str">
        <f>B$55</f>
        <v>MA</v>
      </c>
      <c r="C1798" s="858"/>
      <c r="D1798" s="840"/>
      <c r="E1798" s="860"/>
    </row>
    <row r="1799" spans="1:5">
      <c r="A1799" s="857"/>
      <c r="B1799" s="857" t="str">
        <f>B$56</f>
        <v>S1</v>
      </c>
      <c r="C1799" s="858"/>
      <c r="D1799" s="840"/>
      <c r="E1799" s="860"/>
    </row>
    <row r="1800" spans="1:5">
      <c r="A1800" s="857"/>
      <c r="B1800" s="857" t="str">
        <f>B$57</f>
        <v>S2</v>
      </c>
      <c r="C1800" s="858"/>
      <c r="D1800" s="840"/>
      <c r="E1800" s="860"/>
    </row>
    <row r="1801" spans="1:5" ht="17">
      <c r="A1801" s="857"/>
      <c r="B1801" s="857" t="str">
        <f>B$58</f>
        <v>S3</v>
      </c>
      <c r="C1801" s="858" t="s">
        <v>4279</v>
      </c>
      <c r="D1801" s="861" t="s">
        <v>3761</v>
      </c>
      <c r="E1801" s="860"/>
    </row>
    <row r="1802" spans="1:5">
      <c r="A1802" s="857"/>
      <c r="B1802" s="857" t="str">
        <f>B$59</f>
        <v>S4</v>
      </c>
      <c r="C1802" s="886"/>
      <c r="D1802" s="840"/>
      <c r="E1802" s="860"/>
    </row>
    <row r="1803" spans="1:5">
      <c r="E1803" s="860"/>
    </row>
    <row r="1804" spans="1:5" ht="42">
      <c r="A1804" s="857"/>
      <c r="B1804" s="857"/>
      <c r="C1804" s="869" t="s">
        <v>4283</v>
      </c>
      <c r="D1804" s="840"/>
    </row>
    <row r="1805" spans="1:5">
      <c r="A1805" s="857"/>
      <c r="B1805" s="857" t="s">
        <v>3302</v>
      </c>
      <c r="C1805" s="858"/>
      <c r="D1805" s="840"/>
      <c r="E1805" s="860"/>
    </row>
    <row r="1806" spans="1:5">
      <c r="A1806" s="857"/>
      <c r="B1806" s="857" t="str">
        <f>B$55</f>
        <v>MA</v>
      </c>
      <c r="C1806" s="858"/>
      <c r="D1806" s="840"/>
      <c r="E1806" s="860"/>
    </row>
    <row r="1807" spans="1:5">
      <c r="A1807" s="857"/>
      <c r="B1807" s="857" t="str">
        <f>B$56</f>
        <v>S1</v>
      </c>
      <c r="C1807" s="858"/>
      <c r="D1807" s="840"/>
      <c r="E1807" s="860"/>
    </row>
    <row r="1808" spans="1:5">
      <c r="A1808" s="857"/>
      <c r="B1808" s="857" t="str">
        <f>B$57</f>
        <v>S2</v>
      </c>
      <c r="C1808" s="858"/>
      <c r="D1808" s="840"/>
      <c r="E1808" s="860"/>
    </row>
    <row r="1809" spans="1:5" ht="16.5" customHeight="1">
      <c r="A1809" s="857"/>
      <c r="B1809" s="857" t="str">
        <f>B$58</f>
        <v>S3</v>
      </c>
      <c r="C1809" s="858" t="s">
        <v>4279</v>
      </c>
      <c r="D1809" s="861" t="s">
        <v>3761</v>
      </c>
      <c r="E1809" s="860"/>
    </row>
    <row r="1810" spans="1:5">
      <c r="A1810" s="857"/>
      <c r="B1810" s="857" t="str">
        <f>B$59</f>
        <v>S4</v>
      </c>
      <c r="C1810" s="886"/>
      <c r="D1810" s="840"/>
      <c r="E1810" s="860"/>
    </row>
    <row r="1811" spans="1:5">
      <c r="E1811" s="860"/>
    </row>
    <row r="1812" spans="1:5" ht="28">
      <c r="A1812" s="849">
        <v>10.9</v>
      </c>
      <c r="B1812" s="849"/>
      <c r="C1812" s="884" t="s">
        <v>4209</v>
      </c>
      <c r="D1812" s="862"/>
      <c r="E1812" s="882"/>
    </row>
    <row r="1813" spans="1:5" ht="28">
      <c r="A1813" s="857"/>
      <c r="B1813" s="857"/>
      <c r="C1813" s="869" t="s">
        <v>4284</v>
      </c>
      <c r="D1813" s="840"/>
      <c r="E1813" s="860"/>
    </row>
    <row r="1814" spans="1:5">
      <c r="A1814" s="857"/>
      <c r="B1814" s="857" t="s">
        <v>3302</v>
      </c>
      <c r="C1814" s="858"/>
      <c r="D1814" s="840"/>
      <c r="E1814" s="860"/>
    </row>
    <row r="1815" spans="1:5">
      <c r="A1815" s="857"/>
      <c r="B1815" s="857" t="str">
        <f>B$55</f>
        <v>MA</v>
      </c>
      <c r="C1815" s="858"/>
      <c r="D1815" s="840"/>
      <c r="E1815" s="860"/>
    </row>
    <row r="1816" spans="1:5">
      <c r="A1816" s="857"/>
      <c r="B1816" s="857" t="str">
        <f>B$56</f>
        <v>S1</v>
      </c>
      <c r="C1816" s="858"/>
      <c r="D1816" s="840"/>
      <c r="E1816" s="860"/>
    </row>
    <row r="1817" spans="1:5">
      <c r="A1817" s="857"/>
      <c r="B1817" s="857" t="str">
        <f>B$57</f>
        <v>S2</v>
      </c>
      <c r="C1817" s="858"/>
      <c r="D1817" s="840"/>
      <c r="E1817" s="860"/>
    </row>
    <row r="1818" spans="1:5" ht="17">
      <c r="A1818" s="857"/>
      <c r="B1818" s="857" t="str">
        <f>B$58</f>
        <v>S3</v>
      </c>
      <c r="C1818" s="865" t="s">
        <v>4285</v>
      </c>
      <c r="D1818" s="861" t="s">
        <v>3761</v>
      </c>
      <c r="E1818" s="860"/>
    </row>
    <row r="1819" spans="1:5">
      <c r="A1819" s="857"/>
      <c r="B1819" s="857" t="str">
        <f>B$59</f>
        <v>S4</v>
      </c>
      <c r="C1819" s="886"/>
      <c r="D1819" s="840"/>
      <c r="E1819" s="860"/>
    </row>
    <row r="1821" spans="1:5" ht="42">
      <c r="A1821" s="857"/>
      <c r="B1821" s="857"/>
      <c r="C1821" s="869" t="s">
        <v>4286</v>
      </c>
      <c r="D1821" s="840"/>
      <c r="E1821" s="872"/>
    </row>
    <row r="1822" spans="1:5">
      <c r="A1822" s="857"/>
      <c r="B1822" s="857" t="s">
        <v>3302</v>
      </c>
      <c r="C1822" s="858"/>
      <c r="D1822" s="840"/>
      <c r="E1822" s="860"/>
    </row>
    <row r="1823" spans="1:5">
      <c r="A1823" s="857"/>
      <c r="B1823" s="857" t="str">
        <f>B$55</f>
        <v>MA</v>
      </c>
      <c r="C1823" s="858"/>
      <c r="D1823" s="840"/>
      <c r="E1823" s="860"/>
    </row>
    <row r="1824" spans="1:5">
      <c r="A1824" s="857"/>
      <c r="B1824" s="857" t="str">
        <f>B$56</f>
        <v>S1</v>
      </c>
      <c r="C1824" s="858"/>
      <c r="D1824" s="840"/>
      <c r="E1824" s="860"/>
    </row>
    <row r="1825" spans="1:5">
      <c r="A1825" s="857"/>
      <c r="B1825" s="857" t="str">
        <f>B$57</f>
        <v>S2</v>
      </c>
      <c r="C1825" s="858"/>
      <c r="D1825" s="840"/>
      <c r="E1825" s="860"/>
    </row>
    <row r="1826" spans="1:5" ht="17">
      <c r="A1826" s="857"/>
      <c r="B1826" s="857" t="str">
        <f>B$58</f>
        <v>S3</v>
      </c>
      <c r="C1826" s="865" t="s">
        <v>4285</v>
      </c>
      <c r="D1826" s="861" t="s">
        <v>3761</v>
      </c>
      <c r="E1826" s="860"/>
    </row>
    <row r="1827" spans="1:5">
      <c r="A1827" s="857"/>
      <c r="B1827" s="857" t="str">
        <f>B$59</f>
        <v>S4</v>
      </c>
      <c r="C1827" s="886"/>
      <c r="D1827" s="840"/>
      <c r="E1827" s="860"/>
    </row>
    <row r="1828" spans="1:5">
      <c r="E1828" s="860"/>
    </row>
    <row r="1829" spans="1:5" ht="28">
      <c r="A1829" s="857"/>
      <c r="B1829" s="857"/>
      <c r="C1829" s="869" t="s">
        <v>4287</v>
      </c>
      <c r="D1829" s="840"/>
    </row>
    <row r="1830" spans="1:5">
      <c r="A1830" s="857"/>
      <c r="B1830" s="857" t="s">
        <v>3302</v>
      </c>
      <c r="C1830" s="858"/>
      <c r="D1830" s="840"/>
      <c r="E1830" s="860"/>
    </row>
    <row r="1831" spans="1:5">
      <c r="A1831" s="857"/>
      <c r="B1831" s="857" t="str">
        <f>B$55</f>
        <v>MA</v>
      </c>
      <c r="C1831" s="858"/>
      <c r="D1831" s="840"/>
      <c r="E1831" s="860"/>
    </row>
    <row r="1832" spans="1:5">
      <c r="A1832" s="857"/>
      <c r="B1832" s="857" t="str">
        <f>B$56</f>
        <v>S1</v>
      </c>
      <c r="C1832" s="858"/>
      <c r="D1832" s="840"/>
      <c r="E1832" s="860"/>
    </row>
    <row r="1833" spans="1:5">
      <c r="A1833" s="857"/>
      <c r="B1833" s="857" t="str">
        <f>B$57</f>
        <v>S2</v>
      </c>
      <c r="C1833" s="858"/>
      <c r="D1833" s="840"/>
      <c r="E1833" s="860"/>
    </row>
    <row r="1834" spans="1:5" ht="17">
      <c r="A1834" s="857"/>
      <c r="B1834" s="857" t="str">
        <f>B$58</f>
        <v>S3</v>
      </c>
      <c r="C1834" s="865" t="s">
        <v>4285</v>
      </c>
      <c r="D1834" s="861" t="s">
        <v>3761</v>
      </c>
      <c r="E1834" s="860"/>
    </row>
    <row r="1835" spans="1:5">
      <c r="A1835" s="857"/>
      <c r="B1835" s="857" t="str">
        <f>B$59</f>
        <v>S4</v>
      </c>
      <c r="C1835" s="886"/>
      <c r="D1835" s="840"/>
      <c r="E1835" s="860"/>
    </row>
    <row r="1836" spans="1:5">
      <c r="E1836" s="860"/>
    </row>
    <row r="1837" spans="1:5" ht="28">
      <c r="A1837" s="857"/>
      <c r="B1837" s="857"/>
      <c r="C1837" s="869" t="s">
        <v>4288</v>
      </c>
      <c r="D1837" s="840"/>
    </row>
    <row r="1838" spans="1:5">
      <c r="A1838" s="857"/>
      <c r="B1838" s="857" t="s">
        <v>3302</v>
      </c>
      <c r="C1838" s="858"/>
      <c r="D1838" s="840"/>
      <c r="E1838" s="860"/>
    </row>
    <row r="1839" spans="1:5">
      <c r="A1839" s="857"/>
      <c r="B1839" s="857" t="str">
        <f>B$55</f>
        <v>MA</v>
      </c>
      <c r="C1839" s="858"/>
      <c r="D1839" s="840"/>
      <c r="E1839" s="860"/>
    </row>
    <row r="1840" spans="1:5">
      <c r="A1840" s="857"/>
      <c r="B1840" s="857" t="str">
        <f>B$56</f>
        <v>S1</v>
      </c>
      <c r="C1840" s="858"/>
      <c r="D1840" s="840"/>
      <c r="E1840" s="860"/>
    </row>
    <row r="1841" spans="1:5">
      <c r="A1841" s="857"/>
      <c r="B1841" s="857" t="str">
        <f>B$57</f>
        <v>S2</v>
      </c>
      <c r="C1841" s="858"/>
      <c r="D1841" s="840"/>
      <c r="E1841" s="860"/>
    </row>
    <row r="1842" spans="1:5" ht="17">
      <c r="A1842" s="857"/>
      <c r="B1842" s="857" t="str">
        <f>B$58</f>
        <v>S3</v>
      </c>
      <c r="C1842" s="865" t="s">
        <v>4285</v>
      </c>
      <c r="D1842" s="861" t="s">
        <v>3761</v>
      </c>
      <c r="E1842" s="860"/>
    </row>
    <row r="1843" spans="1:5">
      <c r="A1843" s="857"/>
      <c r="B1843" s="857" t="str">
        <f>B$59</f>
        <v>S4</v>
      </c>
      <c r="C1843" s="886"/>
      <c r="D1843" s="840"/>
      <c r="E1843" s="860"/>
    </row>
    <row r="1844" spans="1:5">
      <c r="E1844" s="860"/>
    </row>
    <row r="1845" spans="1:5" ht="56">
      <c r="A1845" s="880">
        <v>10.1</v>
      </c>
      <c r="B1845" s="849"/>
      <c r="C1845" s="884" t="s">
        <v>4216</v>
      </c>
      <c r="D1845" s="862"/>
      <c r="E1845" s="882"/>
    </row>
    <row r="1847" spans="1:5" ht="42">
      <c r="A1847" s="849">
        <v>10.11</v>
      </c>
      <c r="B1847" s="849"/>
      <c r="C1847" s="884" t="s">
        <v>4223</v>
      </c>
      <c r="D1847" s="862"/>
      <c r="E1847" s="882"/>
    </row>
    <row r="1848" spans="1:5" ht="28">
      <c r="A1848" s="857"/>
      <c r="B1848" s="857"/>
      <c r="C1848" s="869" t="s">
        <v>4289</v>
      </c>
      <c r="D1848" s="840"/>
      <c r="E1848" s="860"/>
    </row>
    <row r="1849" spans="1:5">
      <c r="A1849" s="857"/>
      <c r="B1849" s="857" t="s">
        <v>3302</v>
      </c>
      <c r="C1849" s="858"/>
      <c r="D1849" s="840"/>
      <c r="E1849" s="860"/>
    </row>
    <row r="1850" spans="1:5">
      <c r="A1850" s="857"/>
      <c r="B1850" s="857" t="str">
        <f>B$55</f>
        <v>MA</v>
      </c>
      <c r="C1850" s="858"/>
      <c r="D1850" s="840"/>
      <c r="E1850" s="860"/>
    </row>
    <row r="1851" spans="1:5">
      <c r="A1851" s="857"/>
      <c r="B1851" s="857" t="str">
        <f>B$56</f>
        <v>S1</v>
      </c>
      <c r="C1851" s="858"/>
      <c r="D1851" s="840"/>
      <c r="E1851" s="860"/>
    </row>
    <row r="1852" spans="1:5">
      <c r="A1852" s="857"/>
      <c r="B1852" s="857" t="str">
        <f>B$57</f>
        <v>S2</v>
      </c>
      <c r="C1852" s="858"/>
      <c r="D1852" s="840"/>
      <c r="E1852" s="860"/>
    </row>
    <row r="1853" spans="1:5" ht="17">
      <c r="A1853" s="857"/>
      <c r="B1853" s="857" t="str">
        <f>B$58</f>
        <v>S3</v>
      </c>
      <c r="C1853" s="865" t="s">
        <v>4290</v>
      </c>
      <c r="D1853" s="861" t="s">
        <v>3761</v>
      </c>
      <c r="E1853" s="860"/>
    </row>
    <row r="1854" spans="1:5">
      <c r="A1854" s="857"/>
      <c r="B1854" s="857" t="str">
        <f>B$59</f>
        <v>S4</v>
      </c>
      <c r="C1854" s="886"/>
      <c r="D1854" s="840"/>
      <c r="E1854" s="860"/>
    </row>
    <row r="1856" spans="1:5" ht="42">
      <c r="A1856" s="857"/>
      <c r="B1856" s="857"/>
      <c r="C1856" s="869" t="s">
        <v>4291</v>
      </c>
      <c r="D1856" s="840"/>
      <c r="E1856" s="872"/>
    </row>
    <row r="1857" spans="1:5">
      <c r="A1857" s="857"/>
      <c r="B1857" s="857" t="s">
        <v>3302</v>
      </c>
      <c r="C1857" s="858"/>
      <c r="D1857" s="840"/>
      <c r="E1857" s="860"/>
    </row>
    <row r="1858" spans="1:5">
      <c r="A1858" s="857"/>
      <c r="B1858" s="857" t="str">
        <f>B$55</f>
        <v>MA</v>
      </c>
      <c r="C1858" s="858"/>
      <c r="D1858" s="840"/>
      <c r="E1858" s="860"/>
    </row>
    <row r="1859" spans="1:5">
      <c r="A1859" s="857"/>
      <c r="B1859" s="857" t="str">
        <f>B$56</f>
        <v>S1</v>
      </c>
      <c r="C1859" s="858"/>
      <c r="D1859" s="840"/>
      <c r="E1859" s="860"/>
    </row>
    <row r="1860" spans="1:5">
      <c r="A1860" s="857"/>
      <c r="B1860" s="857" t="str">
        <f>B$57</f>
        <v>S2</v>
      </c>
      <c r="C1860" s="858"/>
      <c r="D1860" s="840"/>
      <c r="E1860" s="860"/>
    </row>
    <row r="1861" spans="1:5" ht="28">
      <c r="A1861" s="857"/>
      <c r="B1861" s="857" t="str">
        <f>B$58</f>
        <v>S3</v>
      </c>
      <c r="C1861" s="865" t="s">
        <v>4292</v>
      </c>
      <c r="D1861" s="861" t="s">
        <v>3761</v>
      </c>
      <c r="E1861" s="860"/>
    </row>
    <row r="1862" spans="1:5">
      <c r="A1862" s="857"/>
      <c r="B1862" s="857" t="str">
        <f>B$59</f>
        <v>S4</v>
      </c>
      <c r="C1862" s="886"/>
      <c r="D1862" s="840"/>
      <c r="E1862" s="860"/>
    </row>
    <row r="1863" spans="1:5">
      <c r="E1863" s="860"/>
    </row>
    <row r="1864" spans="1:5" ht="42">
      <c r="A1864" s="857"/>
      <c r="B1864" s="857"/>
      <c r="C1864" s="869" t="s">
        <v>4293</v>
      </c>
      <c r="D1864" s="840"/>
    </row>
    <row r="1865" spans="1:5">
      <c r="A1865" s="857"/>
      <c r="B1865" s="857" t="s">
        <v>3302</v>
      </c>
      <c r="C1865" s="858"/>
      <c r="D1865" s="840"/>
      <c r="E1865" s="860"/>
    </row>
    <row r="1866" spans="1:5">
      <c r="A1866" s="857"/>
      <c r="B1866" s="857" t="str">
        <f>B$55</f>
        <v>MA</v>
      </c>
      <c r="C1866" s="858"/>
      <c r="D1866" s="840"/>
      <c r="E1866" s="860"/>
    </row>
    <row r="1867" spans="1:5">
      <c r="A1867" s="857"/>
      <c r="B1867" s="857" t="str">
        <f>B$56</f>
        <v>S1</v>
      </c>
      <c r="C1867" s="858"/>
      <c r="D1867" s="840"/>
      <c r="E1867" s="860"/>
    </row>
    <row r="1868" spans="1:5">
      <c r="A1868" s="857"/>
      <c r="B1868" s="857" t="str">
        <f>B$57</f>
        <v>S2</v>
      </c>
      <c r="C1868" s="858"/>
      <c r="D1868" s="840"/>
      <c r="E1868" s="860"/>
    </row>
    <row r="1869" spans="1:5" ht="42">
      <c r="A1869" s="857"/>
      <c r="B1869" s="857" t="str">
        <f>B$58</f>
        <v>S3</v>
      </c>
      <c r="C1869" s="865" t="s">
        <v>4294</v>
      </c>
      <c r="D1869" s="861" t="s">
        <v>3761</v>
      </c>
      <c r="E1869" s="860"/>
    </row>
    <row r="1870" spans="1:5">
      <c r="A1870" s="857"/>
      <c r="B1870" s="857" t="str">
        <f>B$59</f>
        <v>S4</v>
      </c>
      <c r="C1870" s="886"/>
      <c r="D1870" s="840"/>
      <c r="E1870" s="860"/>
    </row>
    <row r="1871" spans="1:5">
      <c r="E1871" s="860"/>
    </row>
    <row r="1872" spans="1:5">
      <c r="A1872" s="849">
        <v>10.119999999999999</v>
      </c>
      <c r="B1872" s="849"/>
      <c r="C1872" s="884" t="s">
        <v>4228</v>
      </c>
      <c r="D1872" s="862"/>
      <c r="E1872" s="882"/>
    </row>
    <row r="1873" spans="1:5" ht="140">
      <c r="A1873" s="857"/>
      <c r="B1873" s="857"/>
      <c r="C1873" s="869" t="s">
        <v>4295</v>
      </c>
      <c r="D1873" s="840"/>
      <c r="E1873" s="860"/>
    </row>
    <row r="1874" spans="1:5">
      <c r="A1874" s="857"/>
      <c r="B1874" s="857" t="s">
        <v>3302</v>
      </c>
      <c r="C1874" s="858"/>
      <c r="D1874" s="840"/>
      <c r="E1874" s="860"/>
    </row>
    <row r="1875" spans="1:5">
      <c r="A1875" s="857"/>
      <c r="B1875" s="857" t="str">
        <f>B$55</f>
        <v>MA</v>
      </c>
      <c r="C1875" s="858"/>
      <c r="D1875" s="840"/>
      <c r="E1875" s="860"/>
    </row>
    <row r="1876" spans="1:5">
      <c r="A1876" s="857"/>
      <c r="B1876" s="857" t="str">
        <f>B$56</f>
        <v>S1</v>
      </c>
      <c r="C1876" s="858"/>
      <c r="D1876" s="840"/>
      <c r="E1876" s="860"/>
    </row>
    <row r="1877" spans="1:5">
      <c r="A1877" s="857"/>
      <c r="B1877" s="857" t="str">
        <f>B$57</f>
        <v>S2</v>
      </c>
      <c r="C1877" s="858"/>
      <c r="D1877" s="840"/>
      <c r="E1877" s="860"/>
    </row>
    <row r="1878" spans="1:5" ht="42">
      <c r="A1878" s="857"/>
      <c r="B1878" s="857" t="str">
        <f>B$58</f>
        <v>S3</v>
      </c>
      <c r="C1878" s="858" t="s">
        <v>4296</v>
      </c>
      <c r="D1878" s="861" t="s">
        <v>3761</v>
      </c>
      <c r="E1878" s="860"/>
    </row>
    <row r="1879" spans="1:5">
      <c r="A1879" s="857"/>
      <c r="B1879" s="857" t="str">
        <f>B$59</f>
        <v>S4</v>
      </c>
      <c r="C1879" s="886"/>
      <c r="D1879" s="840"/>
      <c r="E1879" s="860"/>
    </row>
    <row r="1881" spans="1:5">
      <c r="E1881" s="835"/>
    </row>
  </sheetData>
  <mergeCells count="1">
    <mergeCell ref="J1:L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R3156"/>
  <sheetViews>
    <sheetView zoomScaleNormal="100" workbookViewId="0"/>
  </sheetViews>
  <sheetFormatPr baseColWidth="10" defaultColWidth="9.1640625" defaultRowHeight="14"/>
  <cols>
    <col min="1" max="1" width="61" style="903" customWidth="1"/>
    <col min="2" max="2" width="8.5" style="950" customWidth="1"/>
    <col min="3" max="3" width="8.6640625" style="895" customWidth="1"/>
    <col min="4" max="4" width="19" style="895" customWidth="1"/>
    <col min="5" max="5" width="31.1640625" style="895" customWidth="1"/>
    <col min="6" max="6" width="3.5" style="950" customWidth="1"/>
    <col min="7" max="9" width="3.5" style="895" customWidth="1"/>
    <col min="10" max="10" width="3.33203125" style="895" customWidth="1"/>
    <col min="11" max="11" width="5" style="895" customWidth="1"/>
    <col min="12" max="12" width="10.33203125" style="895" customWidth="1"/>
    <col min="13" max="13" width="27.5" style="895" customWidth="1"/>
    <col min="14" max="14" width="10.83203125" style="895" customWidth="1"/>
    <col min="15" max="15" width="37.1640625" style="950" customWidth="1"/>
    <col min="16" max="16" width="10.5" style="895" customWidth="1"/>
    <col min="17" max="17" width="25.5" style="895" customWidth="1"/>
    <col min="18" max="18" width="9.1640625" style="895" hidden="1" customWidth="1"/>
    <col min="19" max="19" width="9.1640625" style="895" customWidth="1"/>
    <col min="20" max="16384" width="9.1640625" style="895"/>
  </cols>
  <sheetData>
    <row r="1" spans="1:15" ht="37.5" customHeight="1">
      <c r="A1" s="890" t="s">
        <v>488</v>
      </c>
      <c r="B1" s="891"/>
      <c r="C1" s="892"/>
      <c r="D1" s="893"/>
      <c r="E1" s="893"/>
      <c r="F1" s="892"/>
      <c r="G1" s="894"/>
    </row>
    <row r="2" spans="1:15" ht="101.25" customHeight="1">
      <c r="A2" s="896" t="s">
        <v>489</v>
      </c>
      <c r="B2" s="897"/>
      <c r="C2" s="898"/>
      <c r="D2" s="1145" t="s">
        <v>490</v>
      </c>
      <c r="E2" s="1145"/>
      <c r="F2" s="1145"/>
      <c r="G2" s="899"/>
    </row>
    <row r="3" spans="1:15" ht="42" customHeight="1">
      <c r="A3" s="896" t="s">
        <v>491</v>
      </c>
      <c r="B3" s="897"/>
      <c r="C3" s="898"/>
      <c r="D3" s="900"/>
      <c r="E3" s="901"/>
      <c r="F3" s="901"/>
      <c r="G3" s="899"/>
    </row>
    <row r="4" spans="1:15" ht="101.25" customHeight="1">
      <c r="A4" s="896"/>
      <c r="B4" s="1132">
        <v>1</v>
      </c>
      <c r="C4" s="1133"/>
      <c r="D4" s="902" t="s">
        <v>492</v>
      </c>
      <c r="E4" s="903" t="s">
        <v>212</v>
      </c>
      <c r="F4" s="904" t="str">
        <f>IF(E4="YES","Continue","STOP HERE DO NOT complete this sheet")</f>
        <v>Continue</v>
      </c>
      <c r="G4" s="899"/>
    </row>
    <row r="5" spans="1:15" ht="90.75" customHeight="1">
      <c r="A5" s="905"/>
      <c r="B5" s="1132">
        <v>2</v>
      </c>
      <c r="C5" s="1133"/>
      <c r="D5" s="904" t="s">
        <v>493</v>
      </c>
      <c r="E5" s="903" t="s">
        <v>213</v>
      </c>
      <c r="F5" s="904" t="str">
        <f>IF(E5="YES","Complete 2a below and continue", "Record no Prohibited HHP usage and do not complete 2a")</f>
        <v>Record no Prohibited HHP usage and do not complete 2a</v>
      </c>
      <c r="G5" s="906"/>
    </row>
    <row r="6" spans="1:15" ht="78" customHeight="1">
      <c r="A6" s="905" t="s">
        <v>495</v>
      </c>
      <c r="B6" s="1132" t="s">
        <v>496</v>
      </c>
      <c r="C6" s="1133"/>
      <c r="D6" s="904" t="s">
        <v>497</v>
      </c>
      <c r="E6" s="903" t="s">
        <v>213</v>
      </c>
      <c r="F6" s="904" t="str">
        <f>IF(E6="YES","This will remain valid until 31/12/2020, need to check conditions met. Complete A1.1.1","Complete 1.1.2 &amp; 1.1.3 as necessary")</f>
        <v>Complete 1.1.2 &amp; 1.1.3 as necessary</v>
      </c>
      <c r="G6" s="899"/>
    </row>
    <row r="7" spans="1:15" ht="100.5" customHeight="1">
      <c r="A7" s="905"/>
      <c r="B7" s="1132">
        <v>3</v>
      </c>
      <c r="C7" s="1133"/>
      <c r="D7" s="904" t="s">
        <v>498</v>
      </c>
      <c r="E7" s="903" t="s">
        <v>213</v>
      </c>
      <c r="F7" s="904" t="str">
        <f>IF(E7="YES","Complete 3a below and continue","Record no Restricted HHP usage and do not complete 3a/3b")</f>
        <v>Record no Restricted HHP usage and do not complete 3a/3b</v>
      </c>
      <c r="G7" s="906"/>
    </row>
    <row r="8" spans="1:15" ht="105.75" customHeight="1">
      <c r="A8" s="896"/>
      <c r="B8" s="1132" t="s">
        <v>499</v>
      </c>
      <c r="C8" s="1133"/>
      <c r="D8" s="904" t="s">
        <v>500</v>
      </c>
      <c r="E8" s="903" t="s">
        <v>494</v>
      </c>
      <c r="F8" s="904" t="str">
        <f>IF(E8="YES","Audit section A1.1.6 and issue Observation if non-compliant before 31 Dec 2020, Major/Minor CAR(s) if after that date"," progress to 3b")</f>
        <v xml:space="preserve"> progress to 3b</v>
      </c>
      <c r="G8" s="899"/>
    </row>
    <row r="9" spans="1:15" ht="134.25" customHeight="1">
      <c r="A9" s="896" t="s">
        <v>501</v>
      </c>
      <c r="B9" s="1132" t="s">
        <v>502</v>
      </c>
      <c r="C9" s="1133"/>
      <c r="D9" s="904" t="s">
        <v>503</v>
      </c>
      <c r="E9" s="903" t="s">
        <v>494</v>
      </c>
      <c r="F9" s="904" t="str">
        <f>IF(E9="YES","Audit Use under Derogations section A1.1.1, below","Complete section A1.1.4/A1.1.6 and Issue a Major CAR to fulfill requirements of Pesticides Policy (including ESRA) with 3 month deadline, if this is missing or incomplete")</f>
        <v>Complete section A1.1.4/A1.1.6 and Issue a Major CAR to fulfill requirements of Pesticides Policy (including ESRA) with 3 month deadline, if this is missing or incomplete</v>
      </c>
      <c r="G9" s="899"/>
    </row>
    <row r="10" spans="1:15" ht="73.5" customHeight="1">
      <c r="A10" s="907"/>
      <c r="B10" s="1134"/>
      <c r="C10" s="1135"/>
      <c r="D10" s="1136" t="s">
        <v>504</v>
      </c>
      <c r="E10" s="1137"/>
      <c r="F10" s="1138"/>
      <c r="G10" s="899"/>
    </row>
    <row r="11" spans="1:15" ht="52.5" customHeight="1">
      <c r="A11" s="907"/>
      <c r="B11" s="1139"/>
      <c r="C11" s="1140"/>
      <c r="D11" s="1141" t="s">
        <v>505</v>
      </c>
      <c r="E11" s="1142"/>
      <c r="F11" s="1142"/>
      <c r="G11" s="908"/>
    </row>
    <row r="12" spans="1:15" ht="58.5" customHeight="1" thickBot="1">
      <c r="A12" s="907"/>
      <c r="B12" s="909" t="s">
        <v>506</v>
      </c>
      <c r="C12" s="910" t="s">
        <v>507</v>
      </c>
      <c r="D12" s="1143" t="s">
        <v>508</v>
      </c>
      <c r="E12" s="1144"/>
      <c r="F12" s="911" t="s">
        <v>509</v>
      </c>
      <c r="G12" s="912" t="s">
        <v>46</v>
      </c>
      <c r="H12" s="911" t="s">
        <v>509</v>
      </c>
      <c r="I12" s="912" t="s">
        <v>47</v>
      </c>
      <c r="J12" s="911" t="s">
        <v>509</v>
      </c>
      <c r="K12" s="912" t="s">
        <v>48</v>
      </c>
      <c r="L12" s="911" t="s">
        <v>509</v>
      </c>
      <c r="M12" s="912" t="s">
        <v>49</v>
      </c>
      <c r="N12" s="911" t="s">
        <v>509</v>
      </c>
      <c r="O12" s="911" t="s">
        <v>50</v>
      </c>
    </row>
    <row r="13" spans="1:15" ht="104.25" customHeight="1" thickBot="1">
      <c r="A13" s="905" t="s">
        <v>510</v>
      </c>
      <c r="B13" s="913"/>
      <c r="C13" s="914" t="s">
        <v>511</v>
      </c>
      <c r="D13" s="1091" t="s">
        <v>512</v>
      </c>
      <c r="E13" s="1091"/>
      <c r="F13" s="1091"/>
      <c r="G13" s="1091"/>
      <c r="H13" s="1091"/>
      <c r="I13" s="1091"/>
      <c r="J13" s="1091"/>
      <c r="K13" s="1091"/>
      <c r="L13" s="1091"/>
      <c r="M13" s="1091"/>
      <c r="N13" s="1091"/>
      <c r="O13" s="1092"/>
    </row>
    <row r="14" spans="1:15" ht="70.5" customHeight="1">
      <c r="A14" s="915" t="s">
        <v>513</v>
      </c>
      <c r="B14" s="916"/>
      <c r="C14" s="917" t="s">
        <v>514</v>
      </c>
      <c r="D14" s="1146" t="s">
        <v>515</v>
      </c>
      <c r="E14" s="1147"/>
      <c r="F14" s="918"/>
      <c r="G14" s="903"/>
      <c r="H14" s="903"/>
      <c r="I14" s="903"/>
      <c r="J14" s="903"/>
      <c r="K14" s="903"/>
      <c r="L14" s="903" t="s">
        <v>2355</v>
      </c>
      <c r="M14" s="918" t="s">
        <v>4297</v>
      </c>
      <c r="N14" s="903" t="s">
        <v>2355</v>
      </c>
      <c r="O14" s="1007" t="s">
        <v>4297</v>
      </c>
    </row>
    <row r="15" spans="1:15" ht="15" customHeight="1">
      <c r="A15" s="905" t="s">
        <v>516</v>
      </c>
      <c r="B15" s="913"/>
      <c r="C15" s="917" t="s">
        <v>517</v>
      </c>
      <c r="D15" s="1131" t="s">
        <v>518</v>
      </c>
      <c r="E15" s="1096"/>
      <c r="F15" s="918"/>
      <c r="G15" s="903"/>
      <c r="H15" s="903"/>
      <c r="I15" s="903"/>
      <c r="J15" s="903"/>
      <c r="K15" s="903"/>
      <c r="L15" s="903"/>
      <c r="M15" s="903"/>
      <c r="N15" s="903"/>
      <c r="O15" s="1006"/>
    </row>
    <row r="16" spans="1:15" ht="15" customHeight="1">
      <c r="A16" s="905"/>
      <c r="B16" s="913"/>
      <c r="C16" s="917" t="s">
        <v>519</v>
      </c>
      <c r="D16" s="1105" t="s">
        <v>520</v>
      </c>
      <c r="E16" s="1106"/>
      <c r="F16" s="919"/>
      <c r="G16" s="903"/>
      <c r="H16" s="903"/>
      <c r="I16" s="903"/>
      <c r="J16" s="903"/>
      <c r="K16" s="903"/>
      <c r="L16" s="903"/>
      <c r="M16" s="903"/>
      <c r="N16" s="903"/>
      <c r="O16" s="1006"/>
    </row>
    <row r="17" spans="1:15" ht="15" customHeight="1">
      <c r="A17" s="905"/>
      <c r="B17" s="913"/>
      <c r="C17" s="917" t="s">
        <v>521</v>
      </c>
      <c r="D17" s="1111" t="s">
        <v>522</v>
      </c>
      <c r="E17" s="1112"/>
      <c r="F17" s="919"/>
      <c r="G17" s="903"/>
      <c r="H17" s="903"/>
      <c r="I17" s="903"/>
      <c r="J17" s="903"/>
      <c r="K17" s="903"/>
      <c r="L17" s="903"/>
      <c r="M17" s="903"/>
      <c r="N17" s="903"/>
      <c r="O17" s="1006"/>
    </row>
    <row r="18" spans="1:15" ht="15" customHeight="1">
      <c r="A18" s="905"/>
      <c r="B18" s="913"/>
      <c r="C18" s="917" t="s">
        <v>523</v>
      </c>
      <c r="D18" s="1111" t="s">
        <v>524</v>
      </c>
      <c r="E18" s="1112"/>
      <c r="F18" s="919"/>
      <c r="G18" s="903"/>
      <c r="H18" s="903"/>
      <c r="I18" s="903"/>
      <c r="J18" s="903"/>
      <c r="K18" s="903"/>
      <c r="L18" s="903"/>
      <c r="M18" s="903"/>
      <c r="N18" s="903"/>
      <c r="O18" s="1006"/>
    </row>
    <row r="19" spans="1:15" ht="45" customHeight="1">
      <c r="A19" s="915" t="s">
        <v>525</v>
      </c>
      <c r="B19" s="916"/>
      <c r="C19" s="917" t="s">
        <v>526</v>
      </c>
      <c r="D19" s="1085" t="s">
        <v>527</v>
      </c>
      <c r="E19" s="1086"/>
      <c r="F19" s="918"/>
      <c r="G19" s="903"/>
      <c r="H19" s="903"/>
      <c r="I19" s="903"/>
      <c r="J19" s="903"/>
      <c r="K19" s="903"/>
      <c r="L19" s="903"/>
      <c r="M19" s="903"/>
      <c r="N19" s="903"/>
      <c r="O19" s="1006"/>
    </row>
    <row r="20" spans="1:15" ht="15" customHeight="1">
      <c r="A20" s="907"/>
      <c r="B20" s="920"/>
      <c r="C20" s="917" t="s">
        <v>528</v>
      </c>
      <c r="D20" s="1129" t="s">
        <v>529</v>
      </c>
      <c r="E20" s="1130"/>
      <c r="F20" s="918"/>
      <c r="G20" s="903"/>
      <c r="H20" s="903"/>
      <c r="I20" s="903"/>
      <c r="J20" s="903"/>
      <c r="K20" s="903"/>
      <c r="L20" s="903"/>
      <c r="M20" s="903"/>
      <c r="N20" s="903"/>
      <c r="O20" s="1006"/>
    </row>
    <row r="21" spans="1:15" ht="15" customHeight="1">
      <c r="A21" s="921" t="s">
        <v>530</v>
      </c>
      <c r="B21" s="922"/>
      <c r="C21" s="917" t="s">
        <v>531</v>
      </c>
      <c r="D21" s="1131" t="s">
        <v>518</v>
      </c>
      <c r="E21" s="1096"/>
      <c r="F21" s="918"/>
      <c r="G21" s="903"/>
      <c r="H21" s="903"/>
      <c r="I21" s="903"/>
      <c r="J21" s="903"/>
      <c r="K21" s="903"/>
      <c r="L21" s="903"/>
      <c r="M21" s="903"/>
      <c r="N21" s="903"/>
      <c r="O21" s="1006"/>
    </row>
    <row r="22" spans="1:15" ht="15" customHeight="1">
      <c r="A22" s="907"/>
      <c r="B22" s="920"/>
      <c r="C22" s="917" t="s">
        <v>532</v>
      </c>
      <c r="D22" s="1105" t="s">
        <v>520</v>
      </c>
      <c r="E22" s="1106"/>
      <c r="F22" s="918"/>
      <c r="G22" s="903"/>
      <c r="H22" s="903"/>
      <c r="I22" s="903"/>
      <c r="J22" s="903"/>
      <c r="K22" s="903"/>
      <c r="L22" s="903"/>
      <c r="M22" s="903"/>
      <c r="N22" s="903"/>
      <c r="O22" s="1006"/>
    </row>
    <row r="23" spans="1:15" ht="15" customHeight="1">
      <c r="A23" s="907"/>
      <c r="B23" s="920"/>
      <c r="C23" s="917" t="s">
        <v>533</v>
      </c>
      <c r="D23" s="1111" t="s">
        <v>534</v>
      </c>
      <c r="E23" s="1112"/>
      <c r="F23" s="918"/>
      <c r="G23" s="903"/>
      <c r="H23" s="903"/>
      <c r="I23" s="903"/>
      <c r="J23" s="903"/>
      <c r="K23" s="903"/>
      <c r="L23" s="903"/>
      <c r="M23" s="903"/>
      <c r="N23" s="903"/>
      <c r="O23" s="1006"/>
    </row>
    <row r="24" spans="1:15" ht="15" customHeight="1">
      <c r="A24" s="907"/>
      <c r="B24" s="920"/>
      <c r="C24" s="917" t="s">
        <v>535</v>
      </c>
      <c r="D24" s="1111" t="s">
        <v>524</v>
      </c>
      <c r="E24" s="1112"/>
      <c r="F24" s="918"/>
      <c r="G24" s="903"/>
      <c r="H24" s="903"/>
      <c r="I24" s="903"/>
      <c r="J24" s="903"/>
      <c r="K24" s="903"/>
      <c r="L24" s="903"/>
      <c r="M24" s="903"/>
      <c r="N24" s="903"/>
      <c r="O24" s="1006"/>
    </row>
    <row r="25" spans="1:15" ht="15" customHeight="1">
      <c r="A25" s="915" t="s">
        <v>525</v>
      </c>
      <c r="B25" s="916"/>
      <c r="C25" s="917" t="s">
        <v>536</v>
      </c>
      <c r="D25" s="1122" t="s">
        <v>527</v>
      </c>
      <c r="E25" s="1122"/>
      <c r="F25" s="918"/>
      <c r="G25" s="903"/>
      <c r="H25" s="903"/>
      <c r="I25" s="903"/>
      <c r="J25" s="903"/>
      <c r="K25" s="903"/>
      <c r="L25" s="903"/>
      <c r="M25" s="903"/>
      <c r="N25" s="903"/>
      <c r="O25" s="1006"/>
    </row>
    <row r="26" spans="1:15" ht="15" customHeight="1">
      <c r="A26" s="907"/>
      <c r="B26" s="920"/>
      <c r="C26" s="917" t="s">
        <v>537</v>
      </c>
      <c r="D26" s="1123" t="s">
        <v>529</v>
      </c>
      <c r="E26" s="1123"/>
      <c r="F26" s="918"/>
      <c r="G26" s="903"/>
      <c r="H26" s="903"/>
      <c r="I26" s="903"/>
      <c r="J26" s="903"/>
      <c r="K26" s="903"/>
      <c r="L26" s="903"/>
      <c r="M26" s="903"/>
      <c r="N26" s="903"/>
      <c r="O26" s="1006"/>
    </row>
    <row r="27" spans="1:15">
      <c r="A27" s="907"/>
      <c r="B27" s="920"/>
      <c r="C27" s="917"/>
      <c r="D27" s="1122"/>
      <c r="E27" s="1122"/>
      <c r="F27" s="923"/>
      <c r="G27" s="924"/>
      <c r="H27" s="924"/>
      <c r="I27" s="924"/>
      <c r="J27" s="924"/>
      <c r="K27" s="924"/>
      <c r="L27" s="924"/>
      <c r="M27" s="924"/>
      <c r="N27" s="924"/>
      <c r="O27" s="1009"/>
    </row>
    <row r="28" spans="1:15" ht="58.5" customHeight="1" thickBot="1">
      <c r="A28" s="907"/>
      <c r="B28" s="909" t="s">
        <v>506</v>
      </c>
      <c r="C28" s="910" t="s">
        <v>507</v>
      </c>
      <c r="D28" s="1117" t="s">
        <v>508</v>
      </c>
      <c r="E28" s="1118"/>
      <c r="F28" s="911" t="s">
        <v>509</v>
      </c>
      <c r="G28" s="912" t="s">
        <v>46</v>
      </c>
      <c r="H28" s="911" t="s">
        <v>509</v>
      </c>
      <c r="I28" s="912" t="s">
        <v>47</v>
      </c>
      <c r="J28" s="911" t="s">
        <v>509</v>
      </c>
      <c r="K28" s="912" t="s">
        <v>48</v>
      </c>
      <c r="L28" s="911" t="s">
        <v>509</v>
      </c>
      <c r="M28" s="912" t="s">
        <v>49</v>
      </c>
      <c r="N28" s="911" t="s">
        <v>509</v>
      </c>
      <c r="O28" s="911" t="s">
        <v>50</v>
      </c>
    </row>
    <row r="29" spans="1:15" ht="45" customHeight="1" thickBot="1">
      <c r="A29" s="907"/>
      <c r="B29" s="920"/>
      <c r="C29" s="1124" t="s">
        <v>538</v>
      </c>
      <c r="D29" s="1126" t="s">
        <v>539</v>
      </c>
      <c r="E29" s="1127"/>
      <c r="F29" s="1128"/>
      <c r="G29" s="1128"/>
      <c r="H29" s="1128"/>
      <c r="I29" s="1128"/>
      <c r="J29" s="1128"/>
      <c r="K29" s="1128"/>
      <c r="L29" s="1128"/>
      <c r="M29" s="1128"/>
      <c r="N29" s="1128"/>
      <c r="O29" s="1128"/>
    </row>
    <row r="30" spans="1:15" ht="44.25" customHeight="1" thickBot="1">
      <c r="A30" s="925" t="s">
        <v>540</v>
      </c>
      <c r="B30" s="926" t="s">
        <v>541</v>
      </c>
      <c r="C30" s="1125"/>
      <c r="D30" s="1115" t="s">
        <v>542</v>
      </c>
      <c r="E30" s="1116"/>
      <c r="F30" s="918"/>
      <c r="G30" s="927"/>
      <c r="H30" s="927"/>
      <c r="I30" s="927"/>
      <c r="J30" s="927"/>
      <c r="K30" s="927"/>
      <c r="L30" s="927" t="s">
        <v>2355</v>
      </c>
      <c r="M30" s="918" t="s">
        <v>4297</v>
      </c>
      <c r="N30" s="927" t="s">
        <v>2355</v>
      </c>
      <c r="O30" s="1007" t="s">
        <v>4297</v>
      </c>
    </row>
    <row r="31" spans="1:15" ht="58.5" customHeight="1" thickBot="1">
      <c r="A31" s="907"/>
      <c r="B31" s="909" t="s">
        <v>506</v>
      </c>
      <c r="C31" s="910" t="s">
        <v>507</v>
      </c>
      <c r="D31" s="1117" t="s">
        <v>508</v>
      </c>
      <c r="E31" s="1118"/>
      <c r="F31" s="911" t="s">
        <v>509</v>
      </c>
      <c r="G31" s="912" t="s">
        <v>46</v>
      </c>
      <c r="H31" s="911" t="s">
        <v>509</v>
      </c>
      <c r="I31" s="912" t="s">
        <v>47</v>
      </c>
      <c r="J31" s="911" t="s">
        <v>509</v>
      </c>
      <c r="K31" s="912" t="s">
        <v>48</v>
      </c>
      <c r="L31" s="911" t="s">
        <v>509</v>
      </c>
      <c r="M31" s="912" t="s">
        <v>49</v>
      </c>
      <c r="N31" s="911" t="s">
        <v>509</v>
      </c>
      <c r="O31" s="911" t="s">
        <v>50</v>
      </c>
    </row>
    <row r="32" spans="1:15" ht="124.5" customHeight="1" thickBot="1">
      <c r="A32" s="896" t="s">
        <v>543</v>
      </c>
      <c r="B32" s="928"/>
      <c r="C32" s="914" t="s">
        <v>544</v>
      </c>
      <c r="D32" s="1119" t="s">
        <v>545</v>
      </c>
      <c r="E32" s="1091"/>
      <c r="F32" s="1091"/>
      <c r="G32" s="1091"/>
      <c r="H32" s="1091"/>
      <c r="I32" s="1091"/>
      <c r="J32" s="1091"/>
      <c r="K32" s="1091"/>
      <c r="L32" s="1091"/>
      <c r="M32" s="1091"/>
      <c r="N32" s="1091"/>
      <c r="O32" s="1092"/>
    </row>
    <row r="33" spans="1:15" ht="60" customHeight="1" thickBot="1">
      <c r="A33" s="896" t="s">
        <v>546</v>
      </c>
      <c r="B33" s="926" t="s">
        <v>541</v>
      </c>
      <c r="C33" s="926" t="s">
        <v>547</v>
      </c>
      <c r="D33" s="1115" t="s">
        <v>548</v>
      </c>
      <c r="E33" s="1116"/>
      <c r="F33" s="929"/>
      <c r="G33" s="930"/>
      <c r="H33" s="930"/>
      <c r="I33" s="903"/>
      <c r="J33" s="903"/>
      <c r="K33" s="903"/>
      <c r="L33" s="903" t="s">
        <v>2355</v>
      </c>
      <c r="M33" s="918" t="s">
        <v>4297</v>
      </c>
      <c r="N33" s="903" t="s">
        <v>2355</v>
      </c>
      <c r="O33" s="1007" t="s">
        <v>4297</v>
      </c>
    </row>
    <row r="34" spans="1:15" ht="15" customHeight="1">
      <c r="A34" s="896" t="s">
        <v>530</v>
      </c>
      <c r="B34" s="928"/>
      <c r="C34" s="926" t="s">
        <v>549</v>
      </c>
      <c r="D34" s="1120" t="s">
        <v>518</v>
      </c>
      <c r="E34" s="1121"/>
      <c r="F34" s="929"/>
      <c r="G34" s="930"/>
      <c r="H34" s="930"/>
      <c r="I34" s="903"/>
      <c r="J34" s="903"/>
      <c r="K34" s="903"/>
      <c r="L34" s="903"/>
      <c r="M34" s="903"/>
      <c r="N34" s="903"/>
      <c r="O34" s="1006"/>
    </row>
    <row r="35" spans="1:15" ht="15" customHeight="1">
      <c r="A35" s="907"/>
      <c r="B35" s="920"/>
      <c r="C35" s="920" t="s">
        <v>550</v>
      </c>
      <c r="D35" s="1105" t="s">
        <v>551</v>
      </c>
      <c r="E35" s="1106"/>
      <c r="F35" s="929"/>
      <c r="G35" s="930"/>
      <c r="H35" s="930"/>
      <c r="I35" s="903"/>
      <c r="J35" s="903"/>
      <c r="K35" s="903"/>
      <c r="L35" s="903"/>
      <c r="M35" s="903"/>
      <c r="N35" s="903"/>
      <c r="O35" s="1006"/>
    </row>
    <row r="36" spans="1:15" ht="15" customHeight="1">
      <c r="A36" s="907"/>
      <c r="B36" s="920"/>
      <c r="C36" s="920" t="s">
        <v>552</v>
      </c>
      <c r="D36" s="1105" t="s">
        <v>520</v>
      </c>
      <c r="E36" s="1106"/>
      <c r="F36" s="929"/>
      <c r="G36" s="930"/>
      <c r="H36" s="930"/>
      <c r="I36" s="903"/>
      <c r="J36" s="903"/>
      <c r="K36" s="903"/>
      <c r="L36" s="903"/>
      <c r="M36" s="903"/>
      <c r="N36" s="903"/>
      <c r="O36" s="1006"/>
    </row>
    <row r="37" spans="1:15" ht="15" customHeight="1">
      <c r="A37" s="907"/>
      <c r="B37" s="920"/>
      <c r="C37" s="920" t="s">
        <v>553</v>
      </c>
      <c r="D37" s="1111" t="s">
        <v>534</v>
      </c>
      <c r="E37" s="1112"/>
      <c r="F37" s="929"/>
      <c r="G37" s="930"/>
      <c r="H37" s="930"/>
      <c r="I37" s="903"/>
      <c r="J37" s="903"/>
      <c r="K37" s="903"/>
      <c r="L37" s="903"/>
      <c r="M37" s="903"/>
      <c r="N37" s="903"/>
      <c r="O37" s="1006"/>
    </row>
    <row r="38" spans="1:15" ht="15" thickBot="1">
      <c r="A38" s="907"/>
      <c r="B38" s="920"/>
      <c r="C38" s="920"/>
      <c r="D38" s="1113"/>
      <c r="E38" s="1114"/>
      <c r="F38" s="929"/>
      <c r="G38" s="930"/>
      <c r="H38" s="930"/>
      <c r="I38" s="903"/>
      <c r="J38" s="903"/>
      <c r="K38" s="903"/>
      <c r="L38" s="903"/>
      <c r="M38" s="903"/>
      <c r="N38" s="903"/>
      <c r="O38" s="1006"/>
    </row>
    <row r="39" spans="1:15" ht="109.5" customHeight="1" thickBot="1">
      <c r="A39" s="905" t="s">
        <v>554</v>
      </c>
      <c r="B39" s="926" t="s">
        <v>555</v>
      </c>
      <c r="C39" s="926" t="s">
        <v>556</v>
      </c>
      <c r="D39" s="1115" t="s">
        <v>557</v>
      </c>
      <c r="E39" s="1116"/>
      <c r="F39" s="929"/>
      <c r="G39" s="930"/>
      <c r="H39" s="930"/>
      <c r="I39" s="903"/>
      <c r="J39" s="903"/>
      <c r="K39" s="903"/>
      <c r="L39" s="903"/>
      <c r="M39" s="903"/>
      <c r="N39" s="903"/>
      <c r="O39" s="1006"/>
    </row>
    <row r="40" spans="1:15" ht="160.5" customHeight="1" thickBot="1">
      <c r="A40" s="905"/>
      <c r="B40" s="926" t="s">
        <v>558</v>
      </c>
      <c r="C40" s="926" t="s">
        <v>559</v>
      </c>
      <c r="D40" s="1115" t="s">
        <v>560</v>
      </c>
      <c r="E40" s="1116"/>
      <c r="F40" s="929"/>
      <c r="G40" s="930"/>
      <c r="H40" s="930"/>
      <c r="I40" s="903"/>
      <c r="J40" s="903"/>
      <c r="K40" s="903"/>
      <c r="L40" s="903"/>
      <c r="M40" s="903"/>
      <c r="N40" s="903"/>
      <c r="O40" s="1006"/>
    </row>
    <row r="41" spans="1:15" ht="66.75" customHeight="1" thickBot="1">
      <c r="A41" s="905"/>
      <c r="B41" s="926" t="s">
        <v>561</v>
      </c>
      <c r="C41" s="926" t="s">
        <v>562</v>
      </c>
      <c r="D41" s="1115" t="s">
        <v>563</v>
      </c>
      <c r="E41" s="1116"/>
      <c r="F41" s="929"/>
      <c r="G41" s="930"/>
      <c r="H41" s="930"/>
      <c r="I41" s="903"/>
      <c r="J41" s="903"/>
      <c r="K41" s="903"/>
      <c r="L41" s="903"/>
      <c r="M41" s="903"/>
      <c r="N41" s="903"/>
      <c r="O41" s="1006"/>
    </row>
    <row r="42" spans="1:15" ht="49.5" customHeight="1" thickBot="1">
      <c r="A42" s="905" t="s">
        <v>564</v>
      </c>
      <c r="B42" s="926" t="s">
        <v>565</v>
      </c>
      <c r="C42" s="926" t="s">
        <v>566</v>
      </c>
      <c r="D42" s="1115" t="s">
        <v>567</v>
      </c>
      <c r="E42" s="1116"/>
      <c r="F42" s="929"/>
      <c r="G42" s="930"/>
      <c r="H42" s="930"/>
      <c r="I42" s="903"/>
      <c r="J42" s="903"/>
      <c r="K42" s="903"/>
      <c r="L42" s="903"/>
      <c r="M42" s="903"/>
      <c r="N42" s="903"/>
      <c r="O42" s="1006"/>
    </row>
    <row r="43" spans="1:15" ht="91" thickBot="1">
      <c r="A43" s="907"/>
      <c r="B43" s="920"/>
      <c r="C43" s="910" t="s">
        <v>507</v>
      </c>
      <c r="D43" s="931" t="s">
        <v>506</v>
      </c>
      <c r="E43" s="932" t="s">
        <v>508</v>
      </c>
      <c r="F43" s="911" t="s">
        <v>509</v>
      </c>
      <c r="G43" s="912" t="s">
        <v>46</v>
      </c>
      <c r="H43" s="911" t="s">
        <v>509</v>
      </c>
      <c r="I43" s="912" t="s">
        <v>47</v>
      </c>
      <c r="J43" s="911" t="s">
        <v>509</v>
      </c>
      <c r="K43" s="912" t="s">
        <v>48</v>
      </c>
      <c r="L43" s="911" t="s">
        <v>509</v>
      </c>
      <c r="M43" s="912" t="s">
        <v>49</v>
      </c>
      <c r="N43" s="911" t="s">
        <v>509</v>
      </c>
      <c r="O43" s="911" t="s">
        <v>50</v>
      </c>
    </row>
    <row r="44" spans="1:15" ht="93" customHeight="1" thickBot="1">
      <c r="A44" s="905" t="s">
        <v>568</v>
      </c>
      <c r="B44" s="913"/>
      <c r="C44" s="914" t="s">
        <v>569</v>
      </c>
      <c r="D44" s="1107" t="s">
        <v>570</v>
      </c>
      <c r="E44" s="1107"/>
      <c r="F44" s="1107"/>
      <c r="G44" s="1107"/>
      <c r="H44" s="1107"/>
      <c r="I44" s="1107"/>
      <c r="J44" s="1107"/>
      <c r="K44" s="1107"/>
      <c r="L44" s="1107"/>
      <c r="M44" s="1107"/>
      <c r="N44" s="1107"/>
      <c r="O44" s="1108"/>
    </row>
    <row r="45" spans="1:15" ht="138" customHeight="1">
      <c r="A45" s="905" t="s">
        <v>571</v>
      </c>
      <c r="B45" s="913"/>
      <c r="C45" s="917" t="s">
        <v>572</v>
      </c>
      <c r="D45" s="1109" t="s">
        <v>573</v>
      </c>
      <c r="E45" s="1110"/>
      <c r="F45" s="933"/>
      <c r="G45" s="930"/>
      <c r="H45" s="903"/>
      <c r="I45" s="903"/>
      <c r="J45" s="903"/>
      <c r="K45" s="903"/>
      <c r="L45" s="903" t="s">
        <v>2355</v>
      </c>
      <c r="M45" s="918" t="s">
        <v>4297</v>
      </c>
      <c r="N45" s="903" t="s">
        <v>2590</v>
      </c>
      <c r="O45" s="1007" t="s">
        <v>4612</v>
      </c>
    </row>
    <row r="46" spans="1:15" ht="15" customHeight="1">
      <c r="A46" s="905" t="s">
        <v>530</v>
      </c>
      <c r="B46" s="913"/>
      <c r="C46" s="934"/>
      <c r="D46" s="1095" t="s">
        <v>518</v>
      </c>
      <c r="E46" s="1096"/>
      <c r="F46" s="935"/>
      <c r="G46" s="930"/>
      <c r="H46" s="930"/>
      <c r="I46" s="903"/>
      <c r="J46" s="903"/>
      <c r="K46" s="903"/>
      <c r="L46" s="903"/>
      <c r="M46" s="903"/>
      <c r="N46" s="903" t="s">
        <v>2590</v>
      </c>
      <c r="O46" s="1006" t="s">
        <v>4613</v>
      </c>
    </row>
    <row r="47" spans="1:15" ht="15" customHeight="1">
      <c r="A47" s="907"/>
      <c r="B47" s="920"/>
      <c r="C47" s="934"/>
      <c r="D47" s="1085" t="s">
        <v>551</v>
      </c>
      <c r="E47" s="1086"/>
      <c r="F47" s="929"/>
      <c r="G47" s="930"/>
      <c r="H47" s="930"/>
      <c r="I47" s="903"/>
      <c r="J47" s="903"/>
      <c r="K47" s="903"/>
      <c r="L47" s="903"/>
      <c r="M47" s="903"/>
      <c r="N47" s="903" t="s">
        <v>2590</v>
      </c>
      <c r="O47" s="1006" t="s">
        <v>4615</v>
      </c>
    </row>
    <row r="48" spans="1:15" ht="29" customHeight="1">
      <c r="A48" s="907"/>
      <c r="B48" s="920"/>
      <c r="C48" s="934"/>
      <c r="D48" s="1083" t="s">
        <v>574</v>
      </c>
      <c r="E48" s="1084"/>
      <c r="F48" s="929"/>
      <c r="G48" s="930"/>
      <c r="H48" s="930"/>
      <c r="I48" s="903"/>
      <c r="J48" s="903"/>
      <c r="K48" s="903"/>
      <c r="L48" s="903"/>
      <c r="M48" s="903"/>
      <c r="N48" s="903" t="s">
        <v>2590</v>
      </c>
      <c r="O48" s="1006" t="s">
        <v>4616</v>
      </c>
    </row>
    <row r="49" spans="1:15" ht="15" customHeight="1">
      <c r="A49" s="907"/>
      <c r="B49" s="920"/>
      <c r="C49" s="934"/>
      <c r="D49" s="1087" t="s">
        <v>575</v>
      </c>
      <c r="E49" s="1088"/>
      <c r="F49" s="929"/>
      <c r="G49" s="930"/>
      <c r="H49" s="930"/>
      <c r="I49" s="903"/>
      <c r="J49" s="903"/>
      <c r="K49" s="903"/>
      <c r="L49" s="903"/>
      <c r="M49" s="903"/>
      <c r="N49" s="903" t="s">
        <v>2590</v>
      </c>
      <c r="O49" s="1006" t="s">
        <v>4614</v>
      </c>
    </row>
    <row r="50" spans="1:15" ht="15" customHeight="1">
      <c r="A50" s="907"/>
      <c r="B50" s="920"/>
      <c r="C50" s="934"/>
      <c r="D50" s="1085" t="s">
        <v>520</v>
      </c>
      <c r="E50" s="1086"/>
      <c r="F50" s="929"/>
      <c r="G50" s="930"/>
      <c r="H50" s="930"/>
      <c r="I50" s="903"/>
      <c r="J50" s="903"/>
      <c r="K50" s="903"/>
      <c r="L50" s="903"/>
      <c r="M50" s="903"/>
      <c r="N50" s="903" t="s">
        <v>2590</v>
      </c>
      <c r="O50" s="1006" t="s">
        <v>4617</v>
      </c>
    </row>
    <row r="51" spans="1:15" ht="15" customHeight="1">
      <c r="A51" s="905" t="s">
        <v>530</v>
      </c>
      <c r="B51" s="913"/>
      <c r="C51" s="934"/>
      <c r="D51" s="1095" t="s">
        <v>518</v>
      </c>
      <c r="E51" s="1096"/>
      <c r="F51" s="929"/>
      <c r="G51" s="930"/>
      <c r="H51" s="930"/>
      <c r="I51" s="903"/>
      <c r="J51" s="903"/>
      <c r="K51" s="903"/>
      <c r="L51" s="903"/>
      <c r="M51" s="903"/>
      <c r="N51" s="903"/>
      <c r="O51" s="1006"/>
    </row>
    <row r="52" spans="1:15" ht="15" customHeight="1">
      <c r="A52" s="905"/>
      <c r="B52" s="913"/>
      <c r="C52" s="934"/>
      <c r="D52" s="1085" t="s">
        <v>551</v>
      </c>
      <c r="E52" s="1086"/>
      <c r="F52" s="929"/>
      <c r="G52" s="930"/>
      <c r="H52" s="930"/>
      <c r="I52" s="903"/>
      <c r="J52" s="903"/>
      <c r="K52" s="903"/>
      <c r="L52" s="903"/>
      <c r="M52" s="903"/>
      <c r="N52" s="903"/>
      <c r="O52" s="1006"/>
    </row>
    <row r="53" spans="1:15" ht="15" customHeight="1">
      <c r="A53" s="905"/>
      <c r="B53" s="913"/>
      <c r="C53" s="934"/>
      <c r="D53" s="1083" t="s">
        <v>574</v>
      </c>
      <c r="E53" s="1084"/>
      <c r="F53" s="929"/>
      <c r="G53" s="930"/>
      <c r="H53" s="930"/>
      <c r="I53" s="903"/>
      <c r="J53" s="903"/>
      <c r="K53" s="903"/>
      <c r="L53" s="903"/>
      <c r="M53" s="903"/>
      <c r="N53" s="903"/>
      <c r="O53" s="1006"/>
    </row>
    <row r="54" spans="1:15" ht="14.25" customHeight="1">
      <c r="A54" s="905"/>
      <c r="B54" s="913"/>
      <c r="C54" s="934"/>
      <c r="D54" s="1087" t="s">
        <v>575</v>
      </c>
      <c r="E54" s="1088"/>
      <c r="F54" s="929"/>
      <c r="G54" s="930"/>
      <c r="H54" s="930"/>
      <c r="I54" s="903"/>
      <c r="J54" s="903"/>
      <c r="K54" s="903"/>
      <c r="L54" s="903"/>
      <c r="M54" s="903"/>
      <c r="N54" s="903"/>
      <c r="O54" s="1006"/>
    </row>
    <row r="55" spans="1:15" ht="15" customHeight="1">
      <c r="A55" s="905"/>
      <c r="B55" s="913"/>
      <c r="C55" s="934"/>
      <c r="D55" s="1085" t="s">
        <v>520</v>
      </c>
      <c r="E55" s="1086"/>
      <c r="F55" s="929"/>
      <c r="G55" s="930"/>
      <c r="H55" s="930"/>
      <c r="I55" s="903"/>
      <c r="J55" s="903"/>
      <c r="K55" s="903"/>
      <c r="L55" s="903"/>
      <c r="M55" s="903"/>
      <c r="N55" s="903"/>
      <c r="O55" s="1006"/>
    </row>
    <row r="56" spans="1:15" ht="15" customHeight="1">
      <c r="A56" s="905" t="s">
        <v>530</v>
      </c>
      <c r="B56" s="913"/>
      <c r="C56" s="934"/>
      <c r="D56" s="1095" t="s">
        <v>518</v>
      </c>
      <c r="E56" s="1096"/>
      <c r="F56" s="929"/>
      <c r="G56" s="930"/>
      <c r="H56" s="930"/>
      <c r="I56" s="903"/>
      <c r="J56" s="903"/>
      <c r="K56" s="903"/>
      <c r="L56" s="903"/>
      <c r="M56" s="903"/>
      <c r="N56" s="903"/>
      <c r="O56" s="1006"/>
    </row>
    <row r="57" spans="1:15" ht="15" customHeight="1">
      <c r="A57" s="907"/>
      <c r="B57" s="920"/>
      <c r="C57" s="934"/>
      <c r="D57" s="1085" t="s">
        <v>551</v>
      </c>
      <c r="E57" s="1086"/>
      <c r="F57" s="929"/>
      <c r="G57" s="930"/>
      <c r="H57" s="930"/>
      <c r="I57" s="903"/>
      <c r="J57" s="903"/>
      <c r="K57" s="903"/>
      <c r="L57" s="903"/>
      <c r="M57" s="903"/>
      <c r="N57" s="903"/>
      <c r="O57" s="1006"/>
    </row>
    <row r="58" spans="1:15" ht="15" customHeight="1">
      <c r="A58" s="907"/>
      <c r="B58" s="920"/>
      <c r="C58" s="934"/>
      <c r="D58" s="1083" t="s">
        <v>574</v>
      </c>
      <c r="E58" s="1084"/>
      <c r="F58" s="929"/>
      <c r="G58" s="930"/>
      <c r="H58" s="930"/>
      <c r="I58" s="903"/>
      <c r="J58" s="903"/>
      <c r="K58" s="903"/>
      <c r="L58" s="903"/>
      <c r="M58" s="903"/>
      <c r="N58" s="903"/>
      <c r="O58" s="1006"/>
    </row>
    <row r="59" spans="1:15" ht="15" customHeight="1">
      <c r="A59" s="907"/>
      <c r="B59" s="920"/>
      <c r="C59" s="934"/>
      <c r="D59" s="1087" t="s">
        <v>575</v>
      </c>
      <c r="E59" s="1088"/>
      <c r="F59" s="929"/>
      <c r="G59" s="930"/>
      <c r="H59" s="930"/>
      <c r="I59" s="903"/>
      <c r="J59" s="903"/>
      <c r="K59" s="903"/>
      <c r="L59" s="903"/>
      <c r="M59" s="903"/>
      <c r="N59" s="903"/>
      <c r="O59" s="1006"/>
    </row>
    <row r="60" spans="1:15" ht="15" customHeight="1">
      <c r="A60" s="907"/>
      <c r="B60" s="920"/>
      <c r="C60" s="934"/>
      <c r="D60" s="1085" t="s">
        <v>520</v>
      </c>
      <c r="E60" s="1086"/>
      <c r="F60" s="929"/>
      <c r="G60" s="930"/>
      <c r="H60" s="930"/>
      <c r="I60" s="903"/>
      <c r="J60" s="903"/>
      <c r="K60" s="903"/>
      <c r="L60" s="903"/>
      <c r="M60" s="903"/>
      <c r="N60" s="903"/>
      <c r="O60" s="1006"/>
    </row>
    <row r="61" spans="1:15">
      <c r="A61" s="907"/>
      <c r="B61" s="920"/>
      <c r="C61" s="934"/>
      <c r="D61" s="1105"/>
      <c r="E61" s="1106"/>
      <c r="F61" s="929"/>
      <c r="G61" s="930"/>
      <c r="H61" s="930"/>
      <c r="I61" s="903"/>
      <c r="J61" s="903"/>
      <c r="K61" s="903"/>
      <c r="L61" s="903"/>
      <c r="M61" s="903"/>
      <c r="N61" s="903"/>
      <c r="O61" s="1006"/>
    </row>
    <row r="62" spans="1:15" ht="58.5" customHeight="1" thickBot="1">
      <c r="A62" s="907"/>
      <c r="B62" s="931" t="s">
        <v>506</v>
      </c>
      <c r="C62" s="910" t="s">
        <v>507</v>
      </c>
      <c r="D62" s="1089" t="s">
        <v>508</v>
      </c>
      <c r="E62" s="1090"/>
      <c r="F62" s="911" t="s">
        <v>509</v>
      </c>
      <c r="G62" s="912" t="s">
        <v>46</v>
      </c>
      <c r="H62" s="911" t="s">
        <v>509</v>
      </c>
      <c r="I62" s="912" t="s">
        <v>47</v>
      </c>
      <c r="J62" s="911" t="s">
        <v>509</v>
      </c>
      <c r="K62" s="912" t="s">
        <v>48</v>
      </c>
      <c r="L62" s="911" t="s">
        <v>509</v>
      </c>
      <c r="M62" s="912" t="s">
        <v>49</v>
      </c>
      <c r="N62" s="911" t="s">
        <v>509</v>
      </c>
      <c r="O62" s="911" t="s">
        <v>50</v>
      </c>
    </row>
    <row r="63" spans="1:15" ht="57.75" customHeight="1">
      <c r="A63" s="907"/>
      <c r="B63" s="920"/>
      <c r="C63" s="1097" t="s">
        <v>576</v>
      </c>
      <c r="D63" s="1099" t="s">
        <v>577</v>
      </c>
      <c r="E63" s="1100"/>
      <c r="F63" s="1101"/>
      <c r="G63" s="1101"/>
      <c r="H63" s="1100"/>
      <c r="I63" s="1100"/>
      <c r="J63" s="1100"/>
      <c r="K63" s="1100"/>
      <c r="L63" s="1100"/>
      <c r="M63" s="1100"/>
      <c r="N63" s="1100"/>
      <c r="O63" s="1102"/>
    </row>
    <row r="64" spans="1:15" ht="90" customHeight="1" thickBot="1">
      <c r="A64" s="905" t="s">
        <v>578</v>
      </c>
      <c r="B64" s="913"/>
      <c r="C64" s="1098"/>
      <c r="D64" s="1103" t="s">
        <v>579</v>
      </c>
      <c r="E64" s="1104"/>
      <c r="F64" s="936"/>
      <c r="G64" s="937"/>
      <c r="H64" s="938"/>
      <c r="I64" s="903"/>
      <c r="J64" s="903"/>
      <c r="K64" s="903"/>
      <c r="L64" s="903" t="s">
        <v>2590</v>
      </c>
      <c r="M64" s="904" t="s">
        <v>2365</v>
      </c>
      <c r="N64" s="903" t="s">
        <v>2590</v>
      </c>
      <c r="O64" s="1006" t="s">
        <v>2365</v>
      </c>
    </row>
    <row r="65" spans="1:15" ht="33.75" customHeight="1">
      <c r="A65" s="905" t="s">
        <v>530</v>
      </c>
      <c r="B65" s="913"/>
      <c r="C65" s="939"/>
      <c r="D65" s="1095" t="s">
        <v>518</v>
      </c>
      <c r="E65" s="1096"/>
      <c r="F65" s="940"/>
      <c r="G65" s="941"/>
      <c r="H65" s="930"/>
      <c r="I65" s="903"/>
      <c r="J65" s="903"/>
      <c r="K65" s="903"/>
      <c r="L65" s="903" t="s">
        <v>2590</v>
      </c>
      <c r="M65" s="904" t="s">
        <v>4298</v>
      </c>
      <c r="N65" s="903" t="s">
        <v>2590</v>
      </c>
      <c r="O65" s="1006" t="s">
        <v>4618</v>
      </c>
    </row>
    <row r="66" spans="1:15" ht="17.25" customHeight="1">
      <c r="A66" s="905"/>
      <c r="B66" s="913"/>
      <c r="C66" s="939"/>
      <c r="D66" s="1085" t="s">
        <v>551</v>
      </c>
      <c r="E66" s="1086"/>
      <c r="F66" s="929"/>
      <c r="G66" s="930"/>
      <c r="H66" s="930"/>
      <c r="I66" s="903"/>
      <c r="J66" s="903"/>
      <c r="K66" s="903"/>
      <c r="L66" s="903" t="s">
        <v>2590</v>
      </c>
      <c r="M66" s="929" t="s">
        <v>4299</v>
      </c>
      <c r="N66" s="903" t="s">
        <v>2590</v>
      </c>
      <c r="O66" s="1006" t="s">
        <v>4615</v>
      </c>
    </row>
    <row r="67" spans="1:15" ht="17.25" customHeight="1">
      <c r="A67" s="905"/>
      <c r="B67" s="913"/>
      <c r="C67" s="939"/>
      <c r="D67" s="1083" t="s">
        <v>574</v>
      </c>
      <c r="E67" s="1084"/>
      <c r="F67" s="929"/>
      <c r="G67" s="930"/>
      <c r="H67" s="930"/>
      <c r="I67" s="903"/>
      <c r="J67" s="903"/>
      <c r="K67" s="903"/>
      <c r="L67" s="903" t="s">
        <v>2590</v>
      </c>
      <c r="M67" s="904" t="s">
        <v>4300</v>
      </c>
      <c r="N67" s="903" t="s">
        <v>2590</v>
      </c>
      <c r="O67" s="1006" t="s">
        <v>4619</v>
      </c>
    </row>
    <row r="68" spans="1:15" ht="17.25" customHeight="1">
      <c r="A68" s="905"/>
      <c r="B68" s="913"/>
      <c r="C68" s="939"/>
      <c r="D68" s="1085" t="s">
        <v>520</v>
      </c>
      <c r="E68" s="1086"/>
      <c r="F68" s="929"/>
      <c r="G68" s="930"/>
      <c r="H68" s="930"/>
      <c r="I68" s="903"/>
      <c r="J68" s="903"/>
      <c r="K68" s="903"/>
      <c r="L68" s="903" t="s">
        <v>2590</v>
      </c>
      <c r="M68" s="904" t="s">
        <v>4301</v>
      </c>
      <c r="N68" s="903" t="s">
        <v>2590</v>
      </c>
      <c r="O68" s="1006" t="s">
        <v>4620</v>
      </c>
    </row>
    <row r="69" spans="1:15" ht="17.25" customHeight="1">
      <c r="A69" s="905" t="s">
        <v>530</v>
      </c>
      <c r="B69" s="913"/>
      <c r="C69" s="939"/>
      <c r="D69" s="1095" t="s">
        <v>518</v>
      </c>
      <c r="E69" s="1096"/>
      <c r="F69" s="929"/>
      <c r="G69" s="930"/>
      <c r="H69" s="930"/>
      <c r="I69" s="903"/>
      <c r="J69" s="903"/>
      <c r="K69" s="903"/>
      <c r="L69" s="903"/>
      <c r="M69" s="903"/>
      <c r="N69" s="903"/>
      <c r="O69" s="1006"/>
    </row>
    <row r="70" spans="1:15" ht="17.25" customHeight="1">
      <c r="A70" s="905"/>
      <c r="B70" s="913"/>
      <c r="C70" s="939"/>
      <c r="D70" s="1085" t="s">
        <v>551</v>
      </c>
      <c r="E70" s="1086"/>
      <c r="F70" s="929"/>
      <c r="G70" s="930"/>
      <c r="H70" s="930"/>
      <c r="I70" s="903"/>
      <c r="J70" s="903"/>
      <c r="K70" s="903"/>
      <c r="L70" s="903"/>
      <c r="M70" s="903"/>
      <c r="N70" s="903"/>
      <c r="O70" s="1006"/>
    </row>
    <row r="71" spans="1:15" ht="17.25" customHeight="1">
      <c r="A71" s="905"/>
      <c r="B71" s="913"/>
      <c r="C71" s="939"/>
      <c r="D71" s="1083" t="s">
        <v>574</v>
      </c>
      <c r="E71" s="1084"/>
      <c r="F71" s="929"/>
      <c r="G71" s="930"/>
      <c r="H71" s="930"/>
      <c r="I71" s="903"/>
      <c r="J71" s="903"/>
      <c r="K71" s="903"/>
      <c r="L71" s="903"/>
      <c r="M71" s="903"/>
      <c r="N71" s="903"/>
      <c r="O71" s="1006"/>
    </row>
    <row r="72" spans="1:15" ht="17.25" customHeight="1">
      <c r="A72" s="905"/>
      <c r="B72" s="913"/>
      <c r="C72" s="939"/>
      <c r="D72" s="1085" t="s">
        <v>520</v>
      </c>
      <c r="E72" s="1086"/>
      <c r="F72" s="929"/>
      <c r="G72" s="930"/>
      <c r="H72" s="930"/>
      <c r="I72" s="903"/>
      <c r="J72" s="903"/>
      <c r="K72" s="903"/>
      <c r="L72" s="903"/>
      <c r="M72" s="903"/>
      <c r="N72" s="903"/>
      <c r="O72" s="1006"/>
    </row>
    <row r="73" spans="1:15" ht="17.25" customHeight="1">
      <c r="A73" s="905" t="s">
        <v>530</v>
      </c>
      <c r="B73" s="913"/>
      <c r="C73" s="939"/>
      <c r="D73" s="1095" t="s">
        <v>518</v>
      </c>
      <c r="E73" s="1096"/>
      <c r="F73" s="929"/>
      <c r="G73" s="930"/>
      <c r="H73" s="930"/>
      <c r="I73" s="903"/>
      <c r="J73" s="903"/>
      <c r="K73" s="903"/>
      <c r="L73" s="903"/>
      <c r="M73" s="903"/>
      <c r="N73" s="903"/>
      <c r="O73" s="1006"/>
    </row>
    <row r="74" spans="1:15" ht="17.25" customHeight="1">
      <c r="A74" s="905"/>
      <c r="B74" s="913"/>
      <c r="C74" s="939"/>
      <c r="D74" s="1085" t="s">
        <v>551</v>
      </c>
      <c r="E74" s="1086"/>
      <c r="F74" s="929"/>
      <c r="G74" s="930"/>
      <c r="H74" s="930"/>
      <c r="I74" s="903"/>
      <c r="J74" s="903"/>
      <c r="K74" s="903"/>
      <c r="L74" s="903"/>
      <c r="M74" s="903"/>
      <c r="N74" s="903"/>
      <c r="O74" s="1006"/>
    </row>
    <row r="75" spans="1:15" ht="17.25" customHeight="1">
      <c r="A75" s="905"/>
      <c r="B75" s="913"/>
      <c r="C75" s="939"/>
      <c r="D75" s="1083" t="s">
        <v>574</v>
      </c>
      <c r="E75" s="1084"/>
      <c r="F75" s="929"/>
      <c r="G75" s="930"/>
      <c r="H75" s="930"/>
      <c r="I75" s="903"/>
      <c r="J75" s="903"/>
      <c r="K75" s="903"/>
      <c r="L75" s="903"/>
      <c r="M75" s="903"/>
      <c r="N75" s="903"/>
      <c r="O75" s="1006"/>
    </row>
    <row r="76" spans="1:15" ht="17.25" customHeight="1">
      <c r="A76" s="905"/>
      <c r="B76" s="913"/>
      <c r="C76" s="939"/>
      <c r="D76" s="1085" t="s">
        <v>520</v>
      </c>
      <c r="E76" s="1086"/>
      <c r="F76" s="929"/>
      <c r="G76" s="930"/>
      <c r="H76" s="930"/>
      <c r="I76" s="903"/>
      <c r="J76" s="903"/>
      <c r="K76" s="903"/>
      <c r="L76" s="903"/>
      <c r="M76" s="903"/>
      <c r="N76" s="903"/>
      <c r="O76" s="1006"/>
    </row>
    <row r="77" spans="1:15" ht="17.25" customHeight="1">
      <c r="A77" s="905" t="s">
        <v>530</v>
      </c>
      <c r="B77" s="913"/>
      <c r="C77" s="939"/>
      <c r="D77" s="1095" t="s">
        <v>518</v>
      </c>
      <c r="E77" s="1096"/>
      <c r="F77" s="929"/>
      <c r="G77" s="930"/>
      <c r="H77" s="930"/>
      <c r="I77" s="903"/>
      <c r="J77" s="903"/>
      <c r="K77" s="903"/>
      <c r="L77" s="903"/>
      <c r="M77" s="903"/>
      <c r="N77" s="903"/>
      <c r="O77" s="1006"/>
    </row>
    <row r="78" spans="1:15" ht="17.25" customHeight="1">
      <c r="A78" s="905"/>
      <c r="B78" s="913"/>
      <c r="C78" s="939"/>
      <c r="D78" s="1087" t="s">
        <v>551</v>
      </c>
      <c r="E78" s="1088"/>
      <c r="F78" s="929"/>
      <c r="G78" s="930"/>
      <c r="H78" s="930"/>
      <c r="I78" s="903"/>
      <c r="J78" s="903"/>
      <c r="K78" s="903"/>
      <c r="L78" s="903"/>
      <c r="M78" s="903"/>
      <c r="N78" s="903"/>
      <c r="O78" s="1006"/>
    </row>
    <row r="79" spans="1:15" ht="17.25" customHeight="1">
      <c r="A79" s="905"/>
      <c r="B79" s="913"/>
      <c r="C79" s="939"/>
      <c r="D79" s="1083" t="s">
        <v>574</v>
      </c>
      <c r="E79" s="1084"/>
      <c r="F79" s="929"/>
      <c r="G79" s="930"/>
      <c r="H79" s="930"/>
      <c r="I79" s="903"/>
      <c r="J79" s="903"/>
      <c r="K79" s="903"/>
      <c r="L79" s="903"/>
      <c r="M79" s="903"/>
      <c r="N79" s="903"/>
      <c r="O79" s="1006"/>
    </row>
    <row r="80" spans="1:15" ht="17.25" customHeight="1">
      <c r="A80" s="905"/>
      <c r="B80" s="913"/>
      <c r="C80" s="939"/>
      <c r="D80" s="1085" t="s">
        <v>520</v>
      </c>
      <c r="E80" s="1086"/>
      <c r="F80" s="929"/>
      <c r="G80" s="930"/>
      <c r="H80" s="930"/>
      <c r="I80" s="903"/>
      <c r="J80" s="903"/>
      <c r="K80" s="903"/>
      <c r="L80" s="903"/>
      <c r="M80" s="903"/>
      <c r="N80" s="903"/>
      <c r="O80" s="1006"/>
    </row>
    <row r="81" spans="1:15" ht="17.25" customHeight="1">
      <c r="A81" s="905"/>
      <c r="B81" s="913"/>
      <c r="C81" s="939"/>
      <c r="D81" s="1087"/>
      <c r="E81" s="1088"/>
      <c r="F81" s="929"/>
      <c r="G81" s="930"/>
      <c r="H81" s="930"/>
      <c r="I81" s="903"/>
      <c r="J81" s="903"/>
      <c r="K81" s="903"/>
      <c r="L81" s="903"/>
      <c r="M81" s="903"/>
      <c r="N81" s="903"/>
      <c r="O81" s="1006"/>
    </row>
    <row r="82" spans="1:15" ht="58.5" customHeight="1" thickBot="1">
      <c r="A82" s="907"/>
      <c r="B82" s="931" t="s">
        <v>506</v>
      </c>
      <c r="C82" s="910" t="s">
        <v>507</v>
      </c>
      <c r="D82" s="1089" t="s">
        <v>508</v>
      </c>
      <c r="E82" s="1090"/>
      <c r="F82" s="911" t="s">
        <v>509</v>
      </c>
      <c r="G82" s="912" t="s">
        <v>46</v>
      </c>
      <c r="H82" s="911" t="s">
        <v>509</v>
      </c>
      <c r="I82" s="912" t="s">
        <v>47</v>
      </c>
      <c r="J82" s="911" t="s">
        <v>509</v>
      </c>
      <c r="K82" s="912" t="s">
        <v>48</v>
      </c>
      <c r="L82" s="911" t="s">
        <v>509</v>
      </c>
      <c r="M82" s="912" t="s">
        <v>49</v>
      </c>
      <c r="N82" s="911" t="s">
        <v>509</v>
      </c>
      <c r="O82" s="911" t="s">
        <v>50</v>
      </c>
    </row>
    <row r="83" spans="1:15" ht="215.25" customHeight="1" thickBot="1">
      <c r="A83" s="905" t="s">
        <v>580</v>
      </c>
      <c r="B83" s="913"/>
      <c r="C83" s="914" t="s">
        <v>581</v>
      </c>
      <c r="D83" s="1091" t="s">
        <v>582</v>
      </c>
      <c r="E83" s="1091"/>
      <c r="F83" s="1091"/>
      <c r="G83" s="1091"/>
      <c r="H83" s="1091"/>
      <c r="I83" s="1091"/>
      <c r="J83" s="1091"/>
      <c r="K83" s="1091"/>
      <c r="L83" s="1091"/>
      <c r="M83" s="1091"/>
      <c r="N83" s="1091"/>
      <c r="O83" s="1092"/>
    </row>
    <row r="84" spans="1:15" ht="121" customHeight="1">
      <c r="A84" s="896" t="s">
        <v>583</v>
      </c>
      <c r="B84" s="926" t="s">
        <v>584</v>
      </c>
      <c r="C84" s="942" t="s">
        <v>585</v>
      </c>
      <c r="D84" s="1093" t="s">
        <v>586</v>
      </c>
      <c r="E84" s="1094"/>
      <c r="F84" s="929"/>
      <c r="G84" s="903"/>
      <c r="H84" s="903"/>
      <c r="I84" s="903"/>
      <c r="J84" s="903"/>
      <c r="K84" s="903"/>
      <c r="L84" s="903" t="s">
        <v>2590</v>
      </c>
      <c r="M84" s="929" t="s">
        <v>4302</v>
      </c>
      <c r="N84" s="903" t="s">
        <v>2590</v>
      </c>
      <c r="O84" s="1006" t="s">
        <v>4623</v>
      </c>
    </row>
    <row r="85" spans="1:15" ht="93.75" customHeight="1">
      <c r="A85" s="943" t="s">
        <v>587</v>
      </c>
      <c r="B85" s="926" t="s">
        <v>588</v>
      </c>
      <c r="C85" s="942" t="s">
        <v>589</v>
      </c>
      <c r="D85" s="1077" t="s">
        <v>590</v>
      </c>
      <c r="E85" s="1078"/>
      <c r="F85" s="929"/>
      <c r="G85" s="903"/>
      <c r="H85" s="903"/>
      <c r="I85" s="903"/>
      <c r="J85" s="903"/>
      <c r="K85" s="903"/>
      <c r="L85" s="903" t="s">
        <v>2590</v>
      </c>
      <c r="M85" s="904" t="s">
        <v>4303</v>
      </c>
      <c r="N85" s="903" t="s">
        <v>2590</v>
      </c>
      <c r="O85" s="1006" t="s">
        <v>4624</v>
      </c>
    </row>
    <row r="86" spans="1:15" ht="72" customHeight="1">
      <c r="A86" s="943" t="s">
        <v>591</v>
      </c>
      <c r="B86" s="926" t="s">
        <v>592</v>
      </c>
      <c r="C86" s="942" t="s">
        <v>593</v>
      </c>
      <c r="D86" s="1077" t="s">
        <v>594</v>
      </c>
      <c r="E86" s="1078"/>
      <c r="F86" s="929"/>
      <c r="G86" s="903"/>
      <c r="H86" s="903"/>
      <c r="I86" s="903"/>
      <c r="J86" s="903"/>
      <c r="K86" s="903"/>
      <c r="L86" s="903" t="s">
        <v>2590</v>
      </c>
      <c r="M86" s="904" t="s">
        <v>4304</v>
      </c>
      <c r="N86" s="903" t="s">
        <v>2590</v>
      </c>
      <c r="O86" s="1006" t="s">
        <v>4304</v>
      </c>
    </row>
    <row r="87" spans="1:15" ht="72.75" customHeight="1">
      <c r="A87" s="896"/>
      <c r="B87" s="926" t="s">
        <v>595</v>
      </c>
      <c r="C87" s="942" t="s">
        <v>596</v>
      </c>
      <c r="D87" s="1077" t="s">
        <v>597</v>
      </c>
      <c r="E87" s="1078"/>
      <c r="F87" s="929"/>
      <c r="G87" s="903"/>
      <c r="H87" s="903"/>
      <c r="I87" s="903"/>
      <c r="J87" s="903"/>
      <c r="K87" s="903"/>
      <c r="L87" s="903" t="s">
        <v>2590</v>
      </c>
      <c r="M87" s="904" t="s">
        <v>4305</v>
      </c>
      <c r="N87" s="903" t="s">
        <v>2590</v>
      </c>
      <c r="O87" s="1013" t="s">
        <v>4625</v>
      </c>
    </row>
    <row r="88" spans="1:15" ht="100.5" customHeight="1">
      <c r="A88" s="907"/>
      <c r="B88" s="926" t="s">
        <v>598</v>
      </c>
      <c r="C88" s="942" t="s">
        <v>599</v>
      </c>
      <c r="D88" s="1077" t="s">
        <v>600</v>
      </c>
      <c r="E88" s="1078"/>
      <c r="F88" s="929"/>
      <c r="G88" s="903"/>
      <c r="H88" s="903"/>
      <c r="I88" s="903"/>
      <c r="J88" s="903"/>
      <c r="K88" s="903"/>
      <c r="L88" s="903" t="s">
        <v>2355</v>
      </c>
      <c r="M88" s="904" t="s">
        <v>4306</v>
      </c>
      <c r="N88" s="903" t="s">
        <v>2355</v>
      </c>
      <c r="O88" s="1006" t="s">
        <v>4626</v>
      </c>
    </row>
    <row r="89" spans="1:15" ht="179.5" customHeight="1">
      <c r="A89" s="943" t="s">
        <v>601</v>
      </c>
      <c r="B89" s="926" t="s">
        <v>598</v>
      </c>
      <c r="C89" s="942" t="s">
        <v>602</v>
      </c>
      <c r="D89" s="1077" t="s">
        <v>603</v>
      </c>
      <c r="E89" s="1078"/>
      <c r="F89" s="929"/>
      <c r="G89" s="903"/>
      <c r="H89" s="903"/>
      <c r="I89" s="903"/>
      <c r="J89" s="903"/>
      <c r="K89" s="903"/>
      <c r="L89" s="903" t="s">
        <v>2590</v>
      </c>
      <c r="M89" s="904" t="s">
        <v>4307</v>
      </c>
      <c r="N89" s="903" t="s">
        <v>2590</v>
      </c>
      <c r="O89" s="1011" t="s">
        <v>4630</v>
      </c>
    </row>
    <row r="90" spans="1:15" ht="86.25" customHeight="1">
      <c r="A90" s="546" t="s">
        <v>604</v>
      </c>
      <c r="B90" s="926" t="s">
        <v>605</v>
      </c>
      <c r="C90" s="942" t="s">
        <v>606</v>
      </c>
      <c r="D90" s="1077" t="s">
        <v>607</v>
      </c>
      <c r="E90" s="1078"/>
      <c r="F90" s="929"/>
      <c r="G90" s="903"/>
      <c r="H90" s="903"/>
      <c r="I90" s="903"/>
      <c r="J90" s="903"/>
      <c r="K90" s="903"/>
      <c r="L90" s="903" t="s">
        <v>2590</v>
      </c>
      <c r="M90" s="904" t="s">
        <v>4308</v>
      </c>
      <c r="N90" s="903" t="s">
        <v>2590</v>
      </c>
      <c r="O90" s="1006" t="s">
        <v>4308</v>
      </c>
    </row>
    <row r="91" spans="1:15" ht="100.5" customHeight="1">
      <c r="A91" s="944"/>
      <c r="B91" s="926" t="s">
        <v>598</v>
      </c>
      <c r="C91" s="942" t="s">
        <v>608</v>
      </c>
      <c r="D91" s="1077" t="s">
        <v>609</v>
      </c>
      <c r="E91" s="1078"/>
      <c r="F91" s="929"/>
      <c r="G91" s="903"/>
      <c r="H91" s="903"/>
      <c r="I91" s="903"/>
      <c r="J91" s="903"/>
      <c r="K91" s="903"/>
      <c r="L91" s="903" t="s">
        <v>2590</v>
      </c>
      <c r="M91" s="904" t="s">
        <v>4309</v>
      </c>
      <c r="N91" s="903" t="s">
        <v>2590</v>
      </c>
      <c r="O91" s="1006" t="s">
        <v>4627</v>
      </c>
    </row>
    <row r="92" spans="1:15" ht="86.25" customHeight="1">
      <c r="A92" s="907"/>
      <c r="B92" s="926" t="s">
        <v>610</v>
      </c>
      <c r="C92" s="942" t="s">
        <v>611</v>
      </c>
      <c r="D92" s="1077" t="s">
        <v>612</v>
      </c>
      <c r="E92" s="1078"/>
      <c r="F92" s="929"/>
      <c r="G92" s="903"/>
      <c r="H92" s="903"/>
      <c r="I92" s="903"/>
      <c r="J92" s="903"/>
      <c r="K92" s="903"/>
      <c r="L92" s="903" t="s">
        <v>2590</v>
      </c>
      <c r="M92" s="904" t="s">
        <v>4310</v>
      </c>
      <c r="N92" s="903" t="s">
        <v>2590</v>
      </c>
      <c r="O92" s="1006" t="s">
        <v>4628</v>
      </c>
    </row>
    <row r="93" spans="1:15" ht="86.25" customHeight="1">
      <c r="A93" s="907"/>
      <c r="B93" s="926" t="s">
        <v>613</v>
      </c>
      <c r="C93" s="942" t="s">
        <v>614</v>
      </c>
      <c r="D93" s="1081" t="s">
        <v>615</v>
      </c>
      <c r="E93" s="1082"/>
      <c r="F93" s="929"/>
      <c r="G93" s="903"/>
      <c r="H93" s="903"/>
      <c r="I93" s="903"/>
      <c r="J93" s="903"/>
      <c r="K93" s="903"/>
      <c r="L93" s="903" t="s">
        <v>2590</v>
      </c>
      <c r="M93" s="904" t="s">
        <v>4311</v>
      </c>
      <c r="N93" s="903" t="s">
        <v>2590</v>
      </c>
      <c r="O93" s="1006" t="s">
        <v>4629</v>
      </c>
    </row>
    <row r="94" spans="1:15" ht="95" customHeight="1">
      <c r="A94" s="907"/>
      <c r="B94" s="926" t="s">
        <v>616</v>
      </c>
      <c r="C94" s="942" t="s">
        <v>617</v>
      </c>
      <c r="D94" s="1077" t="s">
        <v>618</v>
      </c>
      <c r="E94" s="1078"/>
      <c r="F94" s="929"/>
      <c r="G94" s="903"/>
      <c r="H94" s="903"/>
      <c r="I94" s="903"/>
      <c r="J94" s="903"/>
      <c r="K94" s="903"/>
      <c r="L94" s="903" t="s">
        <v>2355</v>
      </c>
      <c r="M94" s="929" t="s">
        <v>4312</v>
      </c>
      <c r="N94" s="903" t="s">
        <v>2590</v>
      </c>
      <c r="O94" s="1006" t="s">
        <v>4631</v>
      </c>
    </row>
    <row r="95" spans="1:15" ht="86.25" customHeight="1">
      <c r="A95" s="907"/>
      <c r="B95" s="926" t="s">
        <v>619</v>
      </c>
      <c r="C95" s="942" t="s">
        <v>620</v>
      </c>
      <c r="D95" s="1077" t="s">
        <v>621</v>
      </c>
      <c r="E95" s="1078"/>
      <c r="F95" s="929"/>
      <c r="G95" s="903"/>
      <c r="H95" s="903"/>
      <c r="I95" s="903"/>
      <c r="J95" s="903"/>
      <c r="K95" s="903"/>
      <c r="L95" s="903" t="s">
        <v>2590</v>
      </c>
      <c r="M95" s="904" t="s">
        <v>4313</v>
      </c>
      <c r="N95" s="903" t="s">
        <v>2590</v>
      </c>
      <c r="O95" s="1006" t="s">
        <v>4632</v>
      </c>
    </row>
    <row r="96" spans="1:15" ht="110.25" customHeight="1">
      <c r="A96" s="907"/>
      <c r="B96" s="926" t="s">
        <v>622</v>
      </c>
      <c r="C96" s="942" t="s">
        <v>623</v>
      </c>
      <c r="D96" s="1077" t="s">
        <v>624</v>
      </c>
      <c r="E96" s="1078"/>
      <c r="F96" s="929"/>
      <c r="G96" s="903"/>
      <c r="H96" s="903"/>
      <c r="I96" s="903"/>
      <c r="J96" s="903"/>
      <c r="K96" s="903"/>
      <c r="L96" s="903" t="s">
        <v>4582</v>
      </c>
      <c r="M96" s="945" t="s">
        <v>4314</v>
      </c>
      <c r="N96" s="903" t="s">
        <v>2590</v>
      </c>
      <c r="O96" s="1006" t="s">
        <v>4633</v>
      </c>
    </row>
    <row r="97" spans="1:15" ht="95.25" customHeight="1">
      <c r="A97" s="907"/>
      <c r="B97" s="926" t="s">
        <v>625</v>
      </c>
      <c r="C97" s="942" t="s">
        <v>626</v>
      </c>
      <c r="D97" s="1077" t="s">
        <v>627</v>
      </c>
      <c r="E97" s="1078"/>
      <c r="F97" s="929"/>
      <c r="G97" s="903"/>
      <c r="H97" s="903"/>
      <c r="I97" s="903"/>
      <c r="J97" s="903"/>
      <c r="K97" s="903"/>
      <c r="L97" s="903" t="s">
        <v>2590</v>
      </c>
      <c r="M97" s="749" t="s">
        <v>4315</v>
      </c>
      <c r="N97" s="903" t="s">
        <v>2590</v>
      </c>
      <c r="O97" s="1006" t="s">
        <v>4634</v>
      </c>
    </row>
    <row r="98" spans="1:15" ht="135" customHeight="1">
      <c r="A98" s="907"/>
      <c r="B98" s="926" t="s">
        <v>628</v>
      </c>
      <c r="C98" s="942" t="s">
        <v>629</v>
      </c>
      <c r="D98" s="1077" t="s">
        <v>630</v>
      </c>
      <c r="E98" s="1078"/>
      <c r="F98" s="929"/>
      <c r="G98" s="903"/>
      <c r="H98" s="903"/>
      <c r="I98" s="903"/>
      <c r="J98" s="903"/>
      <c r="K98" s="903"/>
      <c r="L98" s="903" t="s">
        <v>2590</v>
      </c>
      <c r="M98" s="904" t="s">
        <v>4316</v>
      </c>
      <c r="N98" s="903" t="s">
        <v>2590</v>
      </c>
      <c r="O98" s="1006" t="s">
        <v>4635</v>
      </c>
    </row>
    <row r="99" spans="1:15" ht="71.25" customHeight="1">
      <c r="A99" s="907"/>
      <c r="B99" s="926" t="s">
        <v>631</v>
      </c>
      <c r="C99" s="942" t="s">
        <v>632</v>
      </c>
      <c r="D99" s="1077" t="s">
        <v>633</v>
      </c>
      <c r="E99" s="1078"/>
      <c r="F99" s="929"/>
      <c r="G99" s="903"/>
      <c r="H99" s="903"/>
      <c r="I99" s="903"/>
      <c r="J99" s="903"/>
      <c r="K99" s="903"/>
      <c r="L99" s="903" t="s">
        <v>2590</v>
      </c>
      <c r="M99" s="904" t="s">
        <v>4317</v>
      </c>
      <c r="N99" s="903" t="s">
        <v>2590</v>
      </c>
      <c r="O99" s="1006" t="s">
        <v>4317</v>
      </c>
    </row>
    <row r="100" spans="1:15" ht="72" customHeight="1">
      <c r="A100" s="907"/>
      <c r="B100" s="926" t="s">
        <v>634</v>
      </c>
      <c r="C100" s="942" t="s">
        <v>635</v>
      </c>
      <c r="D100" s="1077" t="s">
        <v>636</v>
      </c>
      <c r="E100" s="1078"/>
      <c r="F100" s="929"/>
      <c r="G100" s="903"/>
      <c r="H100" s="903"/>
      <c r="I100" s="903"/>
      <c r="J100" s="903"/>
      <c r="K100" s="903"/>
      <c r="L100" s="903" t="s">
        <v>2590</v>
      </c>
      <c r="M100" s="904" t="s">
        <v>4318</v>
      </c>
      <c r="N100" s="903" t="s">
        <v>2355</v>
      </c>
      <c r="O100" s="1006" t="s">
        <v>4318</v>
      </c>
    </row>
    <row r="101" spans="1:15" ht="113.25" customHeight="1">
      <c r="A101" s="946"/>
      <c r="B101" s="926" t="s">
        <v>637</v>
      </c>
      <c r="C101" s="942" t="s">
        <v>638</v>
      </c>
      <c r="D101" s="1079" t="s">
        <v>639</v>
      </c>
      <c r="E101" s="1080"/>
      <c r="F101" s="929"/>
      <c r="G101" s="903"/>
      <c r="H101" s="903"/>
      <c r="I101" s="903"/>
      <c r="J101" s="903"/>
      <c r="K101" s="903"/>
      <c r="L101" s="903" t="s">
        <v>2590</v>
      </c>
      <c r="M101" s="904" t="s">
        <v>4319</v>
      </c>
      <c r="N101" s="903" t="s">
        <v>2355</v>
      </c>
      <c r="O101" s="1006" t="s">
        <v>4319</v>
      </c>
    </row>
    <row r="102" spans="1:15">
      <c r="A102" s="907"/>
      <c r="B102" s="947"/>
      <c r="C102" s="948"/>
      <c r="D102" s="948"/>
      <c r="E102" s="948"/>
      <c r="F102" s="949"/>
      <c r="G102" s="948"/>
      <c r="H102" s="948"/>
      <c r="I102" s="948"/>
      <c r="J102" s="948"/>
      <c r="K102" s="948"/>
      <c r="L102" s="948"/>
      <c r="M102" s="948"/>
      <c r="N102" s="948"/>
      <c r="O102" s="1010"/>
    </row>
    <row r="103" spans="1:15">
      <c r="A103" s="895"/>
    </row>
    <row r="104" spans="1:15">
      <c r="A104" s="895"/>
    </row>
    <row r="105" spans="1:15">
      <c r="A105" s="895"/>
    </row>
    <row r="106" spans="1:15">
      <c r="A106" s="895"/>
    </row>
    <row r="107" spans="1:15">
      <c r="A107" s="895"/>
    </row>
    <row r="108" spans="1:15">
      <c r="A108" s="895"/>
    </row>
    <row r="109" spans="1:15">
      <c r="A109" s="895"/>
    </row>
    <row r="110" spans="1:15">
      <c r="A110" s="895"/>
    </row>
    <row r="111" spans="1:15">
      <c r="A111" s="895"/>
    </row>
    <row r="112" spans="1:15">
      <c r="A112" s="895"/>
    </row>
    <row r="113" spans="1:1">
      <c r="A113" s="895"/>
    </row>
    <row r="114" spans="1:1">
      <c r="A114" s="895"/>
    </row>
    <row r="115" spans="1:1">
      <c r="A115" s="895"/>
    </row>
    <row r="116" spans="1:1">
      <c r="A116" s="895"/>
    </row>
    <row r="117" spans="1:1">
      <c r="A117" s="895"/>
    </row>
    <row r="118" spans="1:1">
      <c r="A118" s="895"/>
    </row>
    <row r="119" spans="1:1">
      <c r="A119" s="895"/>
    </row>
    <row r="120" spans="1:1">
      <c r="A120" s="895"/>
    </row>
    <row r="121" spans="1:1">
      <c r="A121" s="895"/>
    </row>
    <row r="122" spans="1:1">
      <c r="A122" s="895"/>
    </row>
    <row r="123" spans="1:1">
      <c r="A123" s="895"/>
    </row>
    <row r="124" spans="1:1">
      <c r="A124" s="895"/>
    </row>
    <row r="125" spans="1:1">
      <c r="A125" s="895"/>
    </row>
    <row r="126" spans="1:1">
      <c r="A126" s="895"/>
    </row>
    <row r="127" spans="1:1">
      <c r="A127" s="895"/>
    </row>
    <row r="128" spans="1:1">
      <c r="A128" s="895"/>
    </row>
    <row r="129" spans="1:1">
      <c r="A129" s="895"/>
    </row>
    <row r="130" spans="1:1">
      <c r="A130" s="895"/>
    </row>
    <row r="131" spans="1:1">
      <c r="A131" s="895"/>
    </row>
    <row r="132" spans="1:1">
      <c r="A132" s="895"/>
    </row>
    <row r="133" spans="1:1">
      <c r="A133" s="895"/>
    </row>
    <row r="134" spans="1:1">
      <c r="A134" s="895"/>
    </row>
    <row r="135" spans="1:1">
      <c r="A135" s="895"/>
    </row>
    <row r="136" spans="1:1">
      <c r="A136" s="895"/>
    </row>
    <row r="137" spans="1:1">
      <c r="A137" s="895"/>
    </row>
    <row r="138" spans="1:1">
      <c r="A138" s="895"/>
    </row>
    <row r="139" spans="1:1">
      <c r="A139" s="895"/>
    </row>
    <row r="140" spans="1:1">
      <c r="A140" s="895"/>
    </row>
    <row r="141" spans="1:1">
      <c r="A141" s="895"/>
    </row>
    <row r="142" spans="1:1">
      <c r="A142" s="895"/>
    </row>
    <row r="143" spans="1:1">
      <c r="A143" s="895"/>
    </row>
    <row r="144" spans="1:1">
      <c r="A144" s="895"/>
    </row>
    <row r="145" spans="1:18">
      <c r="A145" s="895"/>
    </row>
    <row r="146" spans="1:18">
      <c r="A146" s="895"/>
      <c r="R146" s="895" t="s">
        <v>494</v>
      </c>
    </row>
    <row r="147" spans="1:18">
      <c r="A147" s="895"/>
      <c r="R147" s="895" t="s">
        <v>212</v>
      </c>
    </row>
    <row r="148" spans="1:18">
      <c r="A148" s="895"/>
      <c r="R148" s="895" t="s">
        <v>213</v>
      </c>
    </row>
    <row r="149" spans="1:18">
      <c r="A149" s="895"/>
    </row>
    <row r="150" spans="1:18">
      <c r="A150" s="895"/>
    </row>
    <row r="151" spans="1:18">
      <c r="A151" s="895"/>
    </row>
    <row r="152" spans="1:18">
      <c r="A152" s="895"/>
    </row>
    <row r="153" spans="1:18">
      <c r="A153" s="895"/>
    </row>
    <row r="154" spans="1:18">
      <c r="A154" s="895"/>
    </row>
    <row r="155" spans="1:18">
      <c r="A155" s="895"/>
    </row>
    <row r="156" spans="1:18">
      <c r="A156" s="895"/>
    </row>
    <row r="157" spans="1:18">
      <c r="A157" s="895"/>
    </row>
    <row r="158" spans="1:18">
      <c r="A158" s="895"/>
    </row>
    <row r="159" spans="1:18">
      <c r="A159" s="895"/>
    </row>
    <row r="160" spans="1:18">
      <c r="A160" s="895"/>
    </row>
    <row r="161" spans="1:1">
      <c r="A161" s="895"/>
    </row>
    <row r="162" spans="1:1">
      <c r="A162" s="895"/>
    </row>
    <row r="163" spans="1:1">
      <c r="A163" s="895"/>
    </row>
    <row r="164" spans="1:1">
      <c r="A164" s="895"/>
    </row>
    <row r="165" spans="1:1">
      <c r="A165" s="895"/>
    </row>
    <row r="166" spans="1:1">
      <c r="A166" s="895"/>
    </row>
    <row r="167" spans="1:1">
      <c r="A167" s="895"/>
    </row>
    <row r="168" spans="1:1">
      <c r="A168" s="895"/>
    </row>
    <row r="169" spans="1:1">
      <c r="A169" s="895"/>
    </row>
    <row r="170" spans="1:1">
      <c r="A170" s="895"/>
    </row>
    <row r="171" spans="1:1">
      <c r="A171" s="895"/>
    </row>
    <row r="172" spans="1:1">
      <c r="A172" s="895"/>
    </row>
    <row r="173" spans="1:1">
      <c r="A173" s="895"/>
    </row>
    <row r="174" spans="1:1">
      <c r="A174" s="895"/>
    </row>
    <row r="175" spans="1:1">
      <c r="A175" s="895"/>
    </row>
    <row r="176" spans="1:1">
      <c r="A176" s="895"/>
    </row>
    <row r="177" spans="1:1">
      <c r="A177" s="895"/>
    </row>
    <row r="178" spans="1:1">
      <c r="A178" s="895"/>
    </row>
    <row r="179" spans="1:1">
      <c r="A179" s="895"/>
    </row>
    <row r="180" spans="1:1">
      <c r="A180" s="895"/>
    </row>
    <row r="181" spans="1:1">
      <c r="A181" s="895"/>
    </row>
    <row r="182" spans="1:1">
      <c r="A182" s="895"/>
    </row>
    <row r="183" spans="1:1">
      <c r="A183" s="895"/>
    </row>
    <row r="184" spans="1:1">
      <c r="A184" s="895"/>
    </row>
    <row r="185" spans="1:1">
      <c r="A185" s="895"/>
    </row>
    <row r="186" spans="1:1">
      <c r="A186" s="895"/>
    </row>
    <row r="187" spans="1:1">
      <c r="A187" s="895"/>
    </row>
    <row r="188" spans="1:1">
      <c r="A188" s="895"/>
    </row>
    <row r="189" spans="1:1">
      <c r="A189" s="895"/>
    </row>
    <row r="190" spans="1:1">
      <c r="A190" s="895"/>
    </row>
    <row r="191" spans="1:1">
      <c r="A191" s="895"/>
    </row>
    <row r="192" spans="1:1">
      <c r="A192" s="895"/>
    </row>
    <row r="193" spans="1:1">
      <c r="A193" s="895"/>
    </row>
    <row r="194" spans="1:1">
      <c r="A194" s="895"/>
    </row>
    <row r="195" spans="1:1">
      <c r="A195" s="895"/>
    </row>
    <row r="196" spans="1:1">
      <c r="A196" s="895"/>
    </row>
    <row r="197" spans="1:1">
      <c r="A197" s="895"/>
    </row>
    <row r="198" spans="1:1">
      <c r="A198" s="895"/>
    </row>
    <row r="199" spans="1:1">
      <c r="A199" s="895"/>
    </row>
    <row r="200" spans="1:1">
      <c r="A200" s="895"/>
    </row>
    <row r="201" spans="1:1">
      <c r="A201" s="895"/>
    </row>
    <row r="202" spans="1:1">
      <c r="A202" s="895"/>
    </row>
    <row r="203" spans="1:1">
      <c r="A203" s="895"/>
    </row>
    <row r="204" spans="1:1">
      <c r="A204" s="895"/>
    </row>
    <row r="205" spans="1:1">
      <c r="A205" s="895"/>
    </row>
    <row r="206" spans="1:1">
      <c r="A206" s="895"/>
    </row>
    <row r="207" spans="1:1">
      <c r="A207" s="895"/>
    </row>
    <row r="208" spans="1:1">
      <c r="A208" s="895"/>
    </row>
    <row r="209" spans="1:1">
      <c r="A209" s="895"/>
    </row>
    <row r="210" spans="1:1">
      <c r="A210" s="895"/>
    </row>
    <row r="211" spans="1:1">
      <c r="A211" s="895"/>
    </row>
    <row r="212" spans="1:1">
      <c r="A212" s="895"/>
    </row>
    <row r="213" spans="1:1">
      <c r="A213" s="895"/>
    </row>
    <row r="214" spans="1:1">
      <c r="A214" s="895"/>
    </row>
    <row r="215" spans="1:1">
      <c r="A215" s="895"/>
    </row>
    <row r="216" spans="1:1">
      <c r="A216" s="895"/>
    </row>
    <row r="217" spans="1:1">
      <c r="A217" s="895"/>
    </row>
    <row r="218" spans="1:1">
      <c r="A218" s="895"/>
    </row>
    <row r="219" spans="1:1">
      <c r="A219" s="895"/>
    </row>
    <row r="220" spans="1:1">
      <c r="A220" s="895"/>
    </row>
    <row r="221" spans="1:1">
      <c r="A221" s="895"/>
    </row>
    <row r="222" spans="1:1">
      <c r="A222" s="895"/>
    </row>
    <row r="223" spans="1:1">
      <c r="A223" s="895"/>
    </row>
    <row r="224" spans="1:1">
      <c r="A224" s="895"/>
    </row>
    <row r="225" spans="1:1">
      <c r="A225" s="895"/>
    </row>
    <row r="226" spans="1:1">
      <c r="A226" s="895"/>
    </row>
    <row r="227" spans="1:1">
      <c r="A227" s="895"/>
    </row>
    <row r="228" spans="1:1">
      <c r="A228" s="895"/>
    </row>
    <row r="229" spans="1:1">
      <c r="A229" s="895"/>
    </row>
    <row r="230" spans="1:1">
      <c r="A230" s="895"/>
    </row>
    <row r="231" spans="1:1">
      <c r="A231" s="895"/>
    </row>
    <row r="232" spans="1:1">
      <c r="A232" s="895"/>
    </row>
    <row r="233" spans="1:1">
      <c r="A233" s="895"/>
    </row>
    <row r="234" spans="1:1">
      <c r="A234" s="895"/>
    </row>
    <row r="235" spans="1:1">
      <c r="A235" s="895"/>
    </row>
    <row r="236" spans="1:1">
      <c r="A236" s="895"/>
    </row>
    <row r="237" spans="1:1">
      <c r="A237" s="895"/>
    </row>
    <row r="238" spans="1:1">
      <c r="A238" s="895"/>
    </row>
    <row r="239" spans="1:1">
      <c r="A239" s="895"/>
    </row>
    <row r="240" spans="1:1">
      <c r="A240" s="895"/>
    </row>
    <row r="241" spans="1:1">
      <c r="A241" s="895"/>
    </row>
    <row r="242" spans="1:1">
      <c r="A242" s="895"/>
    </row>
    <row r="243" spans="1:1">
      <c r="A243" s="895"/>
    </row>
    <row r="244" spans="1:1">
      <c r="A244" s="895"/>
    </row>
    <row r="245" spans="1:1">
      <c r="A245" s="895"/>
    </row>
    <row r="246" spans="1:1">
      <c r="A246" s="895"/>
    </row>
    <row r="247" spans="1:1">
      <c r="A247" s="895"/>
    </row>
    <row r="248" spans="1:1">
      <c r="A248" s="895"/>
    </row>
    <row r="249" spans="1:1">
      <c r="A249" s="895"/>
    </row>
    <row r="250" spans="1:1">
      <c r="A250" s="895"/>
    </row>
    <row r="251" spans="1:1">
      <c r="A251" s="895"/>
    </row>
    <row r="252" spans="1:1">
      <c r="A252" s="895"/>
    </row>
    <row r="253" spans="1:1">
      <c r="A253" s="895"/>
    </row>
    <row r="254" spans="1:1">
      <c r="A254" s="895"/>
    </row>
    <row r="255" spans="1:1">
      <c r="A255" s="895"/>
    </row>
    <row r="256" spans="1:1">
      <c r="A256" s="895"/>
    </row>
    <row r="257" spans="1:1">
      <c r="A257" s="895"/>
    </row>
    <row r="258" spans="1:1">
      <c r="A258" s="895"/>
    </row>
    <row r="259" spans="1:1">
      <c r="A259" s="895"/>
    </row>
    <row r="260" spans="1:1">
      <c r="A260" s="895"/>
    </row>
    <row r="261" spans="1:1">
      <c r="A261" s="895"/>
    </row>
    <row r="262" spans="1:1">
      <c r="A262" s="895"/>
    </row>
    <row r="263" spans="1:1">
      <c r="A263" s="895"/>
    </row>
    <row r="264" spans="1:1">
      <c r="A264" s="895"/>
    </row>
    <row r="265" spans="1:1">
      <c r="A265" s="895"/>
    </row>
    <row r="266" spans="1:1">
      <c r="A266" s="895"/>
    </row>
    <row r="267" spans="1:1">
      <c r="A267" s="895"/>
    </row>
    <row r="268" spans="1:1">
      <c r="A268" s="895"/>
    </row>
    <row r="269" spans="1:1">
      <c r="A269" s="895"/>
    </row>
    <row r="270" spans="1:1">
      <c r="A270" s="895"/>
    </row>
    <row r="271" spans="1:1">
      <c r="A271" s="895"/>
    </row>
    <row r="272" spans="1:1">
      <c r="A272" s="895"/>
    </row>
    <row r="273" spans="1:1">
      <c r="A273" s="895"/>
    </row>
    <row r="274" spans="1:1">
      <c r="A274" s="895"/>
    </row>
    <row r="275" spans="1:1">
      <c r="A275" s="895"/>
    </row>
    <row r="276" spans="1:1">
      <c r="A276" s="895"/>
    </row>
    <row r="277" spans="1:1">
      <c r="A277" s="895"/>
    </row>
    <row r="278" spans="1:1">
      <c r="A278" s="895"/>
    </row>
    <row r="279" spans="1:1">
      <c r="A279" s="895"/>
    </row>
    <row r="280" spans="1:1">
      <c r="A280" s="895"/>
    </row>
    <row r="281" spans="1:1">
      <c r="A281" s="895"/>
    </row>
    <row r="282" spans="1:1">
      <c r="A282" s="895"/>
    </row>
    <row r="283" spans="1:1">
      <c r="A283" s="895"/>
    </row>
    <row r="284" spans="1:1">
      <c r="A284" s="895"/>
    </row>
    <row r="285" spans="1:1">
      <c r="A285" s="895"/>
    </row>
    <row r="286" spans="1:1">
      <c r="A286" s="895"/>
    </row>
    <row r="287" spans="1:1">
      <c r="A287" s="895"/>
    </row>
    <row r="288" spans="1:1">
      <c r="A288" s="895"/>
    </row>
    <row r="289" spans="1:1">
      <c r="A289" s="895"/>
    </row>
    <row r="290" spans="1:1">
      <c r="A290" s="895"/>
    </row>
    <row r="291" spans="1:1">
      <c r="A291" s="895"/>
    </row>
    <row r="292" spans="1:1">
      <c r="A292" s="895"/>
    </row>
    <row r="293" spans="1:1">
      <c r="A293" s="895"/>
    </row>
    <row r="294" spans="1:1">
      <c r="A294" s="895"/>
    </row>
    <row r="295" spans="1:1">
      <c r="A295" s="895"/>
    </row>
    <row r="296" spans="1:1">
      <c r="A296" s="895"/>
    </row>
    <row r="297" spans="1:1">
      <c r="A297" s="895"/>
    </row>
    <row r="298" spans="1:1">
      <c r="A298" s="895"/>
    </row>
    <row r="299" spans="1:1">
      <c r="A299" s="895"/>
    </row>
    <row r="300" spans="1:1">
      <c r="A300" s="895"/>
    </row>
    <row r="301" spans="1:1">
      <c r="A301" s="895"/>
    </row>
    <row r="302" spans="1:1">
      <c r="A302" s="895"/>
    </row>
    <row r="303" spans="1:1">
      <c r="A303" s="895"/>
    </row>
    <row r="304" spans="1:1">
      <c r="A304" s="895"/>
    </row>
    <row r="305" spans="1:1">
      <c r="A305" s="895"/>
    </row>
    <row r="306" spans="1:1">
      <c r="A306" s="895"/>
    </row>
    <row r="307" spans="1:1">
      <c r="A307" s="895"/>
    </row>
    <row r="308" spans="1:1">
      <c r="A308" s="895"/>
    </row>
    <row r="309" spans="1:1">
      <c r="A309" s="895"/>
    </row>
    <row r="310" spans="1:1">
      <c r="A310" s="895"/>
    </row>
    <row r="311" spans="1:1">
      <c r="A311" s="895"/>
    </row>
    <row r="312" spans="1:1">
      <c r="A312" s="895"/>
    </row>
    <row r="313" spans="1:1">
      <c r="A313" s="895"/>
    </row>
    <row r="314" spans="1:1">
      <c r="A314" s="895"/>
    </row>
    <row r="315" spans="1:1">
      <c r="A315" s="895"/>
    </row>
    <row r="316" spans="1:1">
      <c r="A316" s="895"/>
    </row>
    <row r="317" spans="1:1">
      <c r="A317" s="895"/>
    </row>
    <row r="318" spans="1:1">
      <c r="A318" s="895"/>
    </row>
    <row r="319" spans="1:1">
      <c r="A319" s="895"/>
    </row>
    <row r="320" spans="1:1">
      <c r="A320" s="895"/>
    </row>
    <row r="321" spans="1:1">
      <c r="A321" s="895"/>
    </row>
    <row r="322" spans="1:1">
      <c r="A322" s="895"/>
    </row>
    <row r="323" spans="1:1">
      <c r="A323" s="895"/>
    </row>
    <row r="324" spans="1:1">
      <c r="A324" s="895"/>
    </row>
    <row r="325" spans="1:1">
      <c r="A325" s="895"/>
    </row>
    <row r="326" spans="1:1">
      <c r="A326" s="895"/>
    </row>
    <row r="327" spans="1:1">
      <c r="A327" s="895"/>
    </row>
    <row r="328" spans="1:1">
      <c r="A328" s="895"/>
    </row>
    <row r="329" spans="1:1">
      <c r="A329" s="895"/>
    </row>
    <row r="330" spans="1:1">
      <c r="A330" s="895"/>
    </row>
    <row r="331" spans="1:1">
      <c r="A331" s="895"/>
    </row>
    <row r="332" spans="1:1">
      <c r="A332" s="895"/>
    </row>
    <row r="333" spans="1:1">
      <c r="A333" s="895"/>
    </row>
    <row r="334" spans="1:1">
      <c r="A334" s="895"/>
    </row>
    <row r="335" spans="1:1">
      <c r="A335" s="895"/>
    </row>
    <row r="336" spans="1:1">
      <c r="A336" s="895"/>
    </row>
    <row r="337" spans="1:1">
      <c r="A337" s="895"/>
    </row>
    <row r="338" spans="1:1">
      <c r="A338" s="895"/>
    </row>
    <row r="339" spans="1:1">
      <c r="A339" s="895"/>
    </row>
    <row r="340" spans="1:1">
      <c r="A340" s="895"/>
    </row>
    <row r="341" spans="1:1">
      <c r="A341" s="895"/>
    </row>
    <row r="342" spans="1:1">
      <c r="A342" s="895"/>
    </row>
    <row r="343" spans="1:1">
      <c r="A343" s="895"/>
    </row>
    <row r="344" spans="1:1">
      <c r="A344" s="895"/>
    </row>
    <row r="345" spans="1:1">
      <c r="A345" s="895"/>
    </row>
    <row r="346" spans="1:1">
      <c r="A346" s="895"/>
    </row>
    <row r="347" spans="1:1">
      <c r="A347" s="895"/>
    </row>
    <row r="348" spans="1:1">
      <c r="A348" s="895"/>
    </row>
    <row r="349" spans="1:1">
      <c r="A349" s="895"/>
    </row>
    <row r="350" spans="1:1">
      <c r="A350" s="895"/>
    </row>
    <row r="351" spans="1:1">
      <c r="A351" s="895"/>
    </row>
    <row r="352" spans="1:1">
      <c r="A352" s="895"/>
    </row>
    <row r="353" spans="1:1">
      <c r="A353" s="895"/>
    </row>
    <row r="354" spans="1:1">
      <c r="A354" s="895"/>
    </row>
    <row r="355" spans="1:1">
      <c r="A355" s="895"/>
    </row>
    <row r="356" spans="1:1">
      <c r="A356" s="895"/>
    </row>
    <row r="357" spans="1:1">
      <c r="A357" s="895"/>
    </row>
    <row r="358" spans="1:1">
      <c r="A358" s="895"/>
    </row>
    <row r="359" spans="1:1">
      <c r="A359" s="895"/>
    </row>
    <row r="360" spans="1:1">
      <c r="A360" s="895"/>
    </row>
    <row r="361" spans="1:1">
      <c r="A361" s="895"/>
    </row>
    <row r="362" spans="1:1">
      <c r="A362" s="895"/>
    </row>
    <row r="363" spans="1:1">
      <c r="A363" s="895"/>
    </row>
    <row r="364" spans="1:1">
      <c r="A364" s="895"/>
    </row>
    <row r="365" spans="1:1">
      <c r="A365" s="895"/>
    </row>
    <row r="366" spans="1:1">
      <c r="A366" s="895"/>
    </row>
    <row r="367" spans="1:1">
      <c r="A367" s="895"/>
    </row>
    <row r="368" spans="1:1">
      <c r="A368" s="895"/>
    </row>
    <row r="369" spans="1:1">
      <c r="A369" s="895"/>
    </row>
    <row r="370" spans="1:1">
      <c r="A370" s="895"/>
    </row>
    <row r="371" spans="1:1">
      <c r="A371" s="895"/>
    </row>
    <row r="372" spans="1:1">
      <c r="A372" s="895"/>
    </row>
    <row r="373" spans="1:1">
      <c r="A373" s="895"/>
    </row>
    <row r="374" spans="1:1">
      <c r="A374" s="895"/>
    </row>
    <row r="375" spans="1:1">
      <c r="A375" s="895"/>
    </row>
    <row r="376" spans="1:1">
      <c r="A376" s="895"/>
    </row>
    <row r="377" spans="1:1">
      <c r="A377" s="895"/>
    </row>
    <row r="378" spans="1:1">
      <c r="A378" s="895"/>
    </row>
    <row r="379" spans="1:1">
      <c r="A379" s="895"/>
    </row>
    <row r="380" spans="1:1">
      <c r="A380" s="895"/>
    </row>
    <row r="381" spans="1:1">
      <c r="A381" s="895"/>
    </row>
    <row r="382" spans="1:1">
      <c r="A382" s="895"/>
    </row>
    <row r="383" spans="1:1">
      <c r="A383" s="895"/>
    </row>
    <row r="384" spans="1:1">
      <c r="A384" s="895"/>
    </row>
    <row r="385" spans="1:1">
      <c r="A385" s="895"/>
    </row>
    <row r="386" spans="1:1">
      <c r="A386" s="895"/>
    </row>
    <row r="387" spans="1:1">
      <c r="A387" s="895"/>
    </row>
    <row r="388" spans="1:1">
      <c r="A388" s="895"/>
    </row>
    <row r="389" spans="1:1">
      <c r="A389" s="895"/>
    </row>
    <row r="390" spans="1:1">
      <c r="A390" s="895"/>
    </row>
    <row r="391" spans="1:1">
      <c r="A391" s="895"/>
    </row>
    <row r="392" spans="1:1">
      <c r="A392" s="895"/>
    </row>
    <row r="393" spans="1:1">
      <c r="A393" s="895"/>
    </row>
    <row r="394" spans="1:1">
      <c r="A394" s="895"/>
    </row>
    <row r="395" spans="1:1">
      <c r="A395" s="895"/>
    </row>
    <row r="396" spans="1:1">
      <c r="A396" s="895"/>
    </row>
    <row r="397" spans="1:1">
      <c r="A397" s="895"/>
    </row>
    <row r="398" spans="1:1">
      <c r="A398" s="895"/>
    </row>
    <row r="399" spans="1:1">
      <c r="A399" s="895"/>
    </row>
    <row r="400" spans="1:1">
      <c r="A400" s="895"/>
    </row>
    <row r="401" spans="1:1">
      <c r="A401" s="895"/>
    </row>
    <row r="402" spans="1:1">
      <c r="A402" s="895"/>
    </row>
    <row r="403" spans="1:1">
      <c r="A403" s="895"/>
    </row>
    <row r="404" spans="1:1">
      <c r="A404" s="895"/>
    </row>
    <row r="405" spans="1:1">
      <c r="A405" s="895"/>
    </row>
    <row r="406" spans="1:1">
      <c r="A406" s="895"/>
    </row>
    <row r="407" spans="1:1">
      <c r="A407" s="895"/>
    </row>
    <row r="408" spans="1:1">
      <c r="A408" s="895"/>
    </row>
    <row r="409" spans="1:1">
      <c r="A409" s="895"/>
    </row>
    <row r="410" spans="1:1">
      <c r="A410" s="895"/>
    </row>
    <row r="411" spans="1:1">
      <c r="A411" s="895"/>
    </row>
    <row r="412" spans="1:1">
      <c r="A412" s="895"/>
    </row>
    <row r="413" spans="1:1">
      <c r="A413" s="895"/>
    </row>
    <row r="414" spans="1:1">
      <c r="A414" s="895"/>
    </row>
    <row r="415" spans="1:1">
      <c r="A415" s="895"/>
    </row>
    <row r="416" spans="1:1">
      <c r="A416" s="895"/>
    </row>
    <row r="417" spans="1:1">
      <c r="A417" s="895"/>
    </row>
    <row r="418" spans="1:1">
      <c r="A418" s="895"/>
    </row>
    <row r="419" spans="1:1">
      <c r="A419" s="895"/>
    </row>
    <row r="420" spans="1:1">
      <c r="A420" s="895"/>
    </row>
    <row r="421" spans="1:1">
      <c r="A421" s="895"/>
    </row>
    <row r="422" spans="1:1">
      <c r="A422" s="895"/>
    </row>
    <row r="423" spans="1:1">
      <c r="A423" s="895"/>
    </row>
    <row r="424" spans="1:1">
      <c r="A424" s="895"/>
    </row>
    <row r="425" spans="1:1">
      <c r="A425" s="895"/>
    </row>
    <row r="426" spans="1:1">
      <c r="A426" s="895"/>
    </row>
    <row r="427" spans="1:1">
      <c r="A427" s="895"/>
    </row>
    <row r="428" spans="1:1">
      <c r="A428" s="895"/>
    </row>
    <row r="429" spans="1:1">
      <c r="A429" s="895"/>
    </row>
    <row r="430" spans="1:1">
      <c r="A430" s="895"/>
    </row>
    <row r="431" spans="1:1">
      <c r="A431" s="895"/>
    </row>
    <row r="432" spans="1:1">
      <c r="A432" s="895"/>
    </row>
    <row r="433" spans="1:1">
      <c r="A433" s="895"/>
    </row>
    <row r="434" spans="1:1">
      <c r="A434" s="895"/>
    </row>
    <row r="435" spans="1:1">
      <c r="A435" s="895"/>
    </row>
    <row r="436" spans="1:1">
      <c r="A436" s="895"/>
    </row>
    <row r="437" spans="1:1">
      <c r="A437" s="895"/>
    </row>
    <row r="438" spans="1:1">
      <c r="A438" s="895"/>
    </row>
    <row r="439" spans="1:1">
      <c r="A439" s="895"/>
    </row>
    <row r="440" spans="1:1">
      <c r="A440" s="895"/>
    </row>
    <row r="441" spans="1:1">
      <c r="A441" s="895"/>
    </row>
    <row r="442" spans="1:1">
      <c r="A442" s="895"/>
    </row>
    <row r="443" spans="1:1">
      <c r="A443" s="895"/>
    </row>
    <row r="444" spans="1:1">
      <c r="A444" s="895"/>
    </row>
    <row r="445" spans="1:1">
      <c r="A445" s="895"/>
    </row>
    <row r="446" spans="1:1">
      <c r="A446" s="895"/>
    </row>
    <row r="447" spans="1:1">
      <c r="A447" s="895"/>
    </row>
    <row r="448" spans="1:1">
      <c r="A448" s="895"/>
    </row>
    <row r="449" spans="1:1">
      <c r="A449" s="895"/>
    </row>
    <row r="450" spans="1:1">
      <c r="A450" s="895"/>
    </row>
    <row r="451" spans="1:1">
      <c r="A451" s="895"/>
    </row>
    <row r="452" spans="1:1">
      <c r="A452" s="895"/>
    </row>
    <row r="453" spans="1:1">
      <c r="A453" s="895"/>
    </row>
    <row r="454" spans="1:1">
      <c r="A454" s="895"/>
    </row>
    <row r="455" spans="1:1">
      <c r="A455" s="895"/>
    </row>
    <row r="456" spans="1:1">
      <c r="A456" s="895"/>
    </row>
    <row r="457" spans="1:1">
      <c r="A457" s="895"/>
    </row>
    <row r="458" spans="1:1">
      <c r="A458" s="895"/>
    </row>
    <row r="459" spans="1:1">
      <c r="A459" s="895"/>
    </row>
    <row r="460" spans="1:1">
      <c r="A460" s="895"/>
    </row>
    <row r="461" spans="1:1">
      <c r="A461" s="895"/>
    </row>
    <row r="462" spans="1:1">
      <c r="A462" s="895"/>
    </row>
    <row r="463" spans="1:1">
      <c r="A463" s="895"/>
    </row>
    <row r="464" spans="1:1">
      <c r="A464" s="895"/>
    </row>
    <row r="465" spans="1:1">
      <c r="A465" s="895"/>
    </row>
    <row r="466" spans="1:1">
      <c r="A466" s="895"/>
    </row>
    <row r="467" spans="1:1">
      <c r="A467" s="895"/>
    </row>
    <row r="468" spans="1:1">
      <c r="A468" s="895"/>
    </row>
    <row r="469" spans="1:1">
      <c r="A469" s="895"/>
    </row>
    <row r="470" spans="1:1">
      <c r="A470" s="895"/>
    </row>
    <row r="471" spans="1:1">
      <c r="A471" s="895"/>
    </row>
    <row r="472" spans="1:1">
      <c r="A472" s="895"/>
    </row>
    <row r="473" spans="1:1">
      <c r="A473" s="895"/>
    </row>
    <row r="474" spans="1:1">
      <c r="A474" s="895"/>
    </row>
    <row r="475" spans="1:1">
      <c r="A475" s="895"/>
    </row>
    <row r="476" spans="1:1">
      <c r="A476" s="895"/>
    </row>
    <row r="477" spans="1:1">
      <c r="A477" s="895"/>
    </row>
    <row r="478" spans="1:1">
      <c r="A478" s="895"/>
    </row>
    <row r="479" spans="1:1">
      <c r="A479" s="895"/>
    </row>
    <row r="480" spans="1:1">
      <c r="A480" s="895"/>
    </row>
    <row r="481" spans="1:1">
      <c r="A481" s="895"/>
    </row>
    <row r="482" spans="1:1">
      <c r="A482" s="895"/>
    </row>
    <row r="483" spans="1:1">
      <c r="A483" s="895"/>
    </row>
    <row r="484" spans="1:1">
      <c r="A484" s="895"/>
    </row>
    <row r="485" spans="1:1">
      <c r="A485" s="895"/>
    </row>
    <row r="486" spans="1:1">
      <c r="A486" s="895"/>
    </row>
    <row r="487" spans="1:1">
      <c r="A487" s="895"/>
    </row>
    <row r="488" spans="1:1">
      <c r="A488" s="895"/>
    </row>
    <row r="489" spans="1:1">
      <c r="A489" s="895"/>
    </row>
    <row r="490" spans="1:1">
      <c r="A490" s="895"/>
    </row>
    <row r="491" spans="1:1">
      <c r="A491" s="895"/>
    </row>
    <row r="492" spans="1:1">
      <c r="A492" s="895"/>
    </row>
    <row r="493" spans="1:1">
      <c r="A493" s="895"/>
    </row>
    <row r="494" spans="1:1">
      <c r="A494" s="895"/>
    </row>
    <row r="495" spans="1:1">
      <c r="A495" s="895"/>
    </row>
    <row r="496" spans="1:1">
      <c r="A496" s="895"/>
    </row>
    <row r="497" spans="1:1">
      <c r="A497" s="895"/>
    </row>
    <row r="498" spans="1:1">
      <c r="A498" s="895"/>
    </row>
    <row r="499" spans="1:1">
      <c r="A499" s="895"/>
    </row>
    <row r="500" spans="1:1">
      <c r="A500" s="895"/>
    </row>
    <row r="501" spans="1:1">
      <c r="A501" s="895"/>
    </row>
    <row r="502" spans="1:1">
      <c r="A502" s="895"/>
    </row>
    <row r="503" spans="1:1">
      <c r="A503" s="895"/>
    </row>
    <row r="504" spans="1:1">
      <c r="A504" s="895"/>
    </row>
    <row r="505" spans="1:1">
      <c r="A505" s="895"/>
    </row>
    <row r="506" spans="1:1">
      <c r="A506" s="895"/>
    </row>
    <row r="507" spans="1:1">
      <c r="A507" s="895"/>
    </row>
    <row r="508" spans="1:1">
      <c r="A508" s="895"/>
    </row>
    <row r="509" spans="1:1">
      <c r="A509" s="895"/>
    </row>
    <row r="510" spans="1:1">
      <c r="A510" s="895"/>
    </row>
    <row r="511" spans="1:1">
      <c r="A511" s="895"/>
    </row>
    <row r="512" spans="1:1">
      <c r="A512" s="895"/>
    </row>
    <row r="513" spans="1:1">
      <c r="A513" s="895"/>
    </row>
    <row r="514" spans="1:1">
      <c r="A514" s="895"/>
    </row>
    <row r="515" spans="1:1">
      <c r="A515" s="895"/>
    </row>
    <row r="516" spans="1:1">
      <c r="A516" s="895"/>
    </row>
    <row r="517" spans="1:1">
      <c r="A517" s="895"/>
    </row>
    <row r="518" spans="1:1">
      <c r="A518" s="895"/>
    </row>
    <row r="519" spans="1:1">
      <c r="A519" s="895"/>
    </row>
    <row r="520" spans="1:1">
      <c r="A520" s="895"/>
    </row>
    <row r="521" spans="1:1">
      <c r="A521" s="895"/>
    </row>
    <row r="522" spans="1:1">
      <c r="A522" s="895"/>
    </row>
    <row r="523" spans="1:1">
      <c r="A523" s="895"/>
    </row>
    <row r="524" spans="1:1">
      <c r="A524" s="895"/>
    </row>
    <row r="525" spans="1:1">
      <c r="A525" s="895"/>
    </row>
    <row r="526" spans="1:1">
      <c r="A526" s="895"/>
    </row>
    <row r="527" spans="1:1">
      <c r="A527" s="895"/>
    </row>
    <row r="528" spans="1:1">
      <c r="A528" s="895"/>
    </row>
    <row r="529" spans="1:1">
      <c r="A529" s="895"/>
    </row>
    <row r="530" spans="1:1">
      <c r="A530" s="895"/>
    </row>
    <row r="531" spans="1:1">
      <c r="A531" s="895"/>
    </row>
    <row r="532" spans="1:1">
      <c r="A532" s="895"/>
    </row>
    <row r="533" spans="1:1">
      <c r="A533" s="895"/>
    </row>
    <row r="534" spans="1:1">
      <c r="A534" s="895"/>
    </row>
    <row r="535" spans="1:1">
      <c r="A535" s="895"/>
    </row>
    <row r="536" spans="1:1">
      <c r="A536" s="895"/>
    </row>
    <row r="537" spans="1:1">
      <c r="A537" s="895"/>
    </row>
    <row r="538" spans="1:1">
      <c r="A538" s="895"/>
    </row>
    <row r="539" spans="1:1">
      <c r="A539" s="895"/>
    </row>
    <row r="540" spans="1:1">
      <c r="A540" s="895"/>
    </row>
    <row r="541" spans="1:1">
      <c r="A541" s="895"/>
    </row>
    <row r="542" spans="1:1">
      <c r="A542" s="895"/>
    </row>
    <row r="543" spans="1:1">
      <c r="A543" s="895"/>
    </row>
    <row r="544" spans="1:1">
      <c r="A544" s="895"/>
    </row>
    <row r="545" spans="1:1">
      <c r="A545" s="895"/>
    </row>
    <row r="546" spans="1:1">
      <c r="A546" s="895"/>
    </row>
    <row r="547" spans="1:1">
      <c r="A547" s="895"/>
    </row>
    <row r="548" spans="1:1">
      <c r="A548" s="895"/>
    </row>
    <row r="549" spans="1:1">
      <c r="A549" s="895"/>
    </row>
    <row r="550" spans="1:1">
      <c r="A550" s="895"/>
    </row>
    <row r="551" spans="1:1">
      <c r="A551" s="895"/>
    </row>
    <row r="552" spans="1:1">
      <c r="A552" s="895"/>
    </row>
    <row r="553" spans="1:1">
      <c r="A553" s="895"/>
    </row>
    <row r="554" spans="1:1">
      <c r="A554" s="895"/>
    </row>
    <row r="555" spans="1:1">
      <c r="A555" s="895"/>
    </row>
    <row r="556" spans="1:1">
      <c r="A556" s="895"/>
    </row>
    <row r="557" spans="1:1">
      <c r="A557" s="895"/>
    </row>
    <row r="558" spans="1:1">
      <c r="A558" s="895"/>
    </row>
    <row r="559" spans="1:1">
      <c r="A559" s="895"/>
    </row>
    <row r="560" spans="1:1">
      <c r="A560" s="895"/>
    </row>
    <row r="561" spans="1:1">
      <c r="A561" s="895"/>
    </row>
    <row r="562" spans="1:1">
      <c r="A562" s="895"/>
    </row>
    <row r="563" spans="1:1">
      <c r="A563" s="895"/>
    </row>
    <row r="564" spans="1:1">
      <c r="A564" s="895"/>
    </row>
    <row r="565" spans="1:1">
      <c r="A565" s="895"/>
    </row>
    <row r="566" spans="1:1">
      <c r="A566" s="895"/>
    </row>
    <row r="567" spans="1:1">
      <c r="A567" s="895"/>
    </row>
    <row r="568" spans="1:1">
      <c r="A568" s="895"/>
    </row>
    <row r="569" spans="1:1">
      <c r="A569" s="895"/>
    </row>
    <row r="570" spans="1:1">
      <c r="A570" s="895"/>
    </row>
    <row r="571" spans="1:1">
      <c r="A571" s="895"/>
    </row>
    <row r="572" spans="1:1">
      <c r="A572" s="895"/>
    </row>
    <row r="573" spans="1:1">
      <c r="A573" s="895"/>
    </row>
    <row r="574" spans="1:1">
      <c r="A574" s="895"/>
    </row>
    <row r="575" spans="1:1">
      <c r="A575" s="895"/>
    </row>
    <row r="576" spans="1:1">
      <c r="A576" s="895"/>
    </row>
    <row r="577" spans="1:1">
      <c r="A577" s="895"/>
    </row>
    <row r="578" spans="1:1">
      <c r="A578" s="895"/>
    </row>
    <row r="579" spans="1:1">
      <c r="A579" s="895"/>
    </row>
    <row r="580" spans="1:1">
      <c r="A580" s="895"/>
    </row>
    <row r="581" spans="1:1">
      <c r="A581" s="895"/>
    </row>
    <row r="582" spans="1:1">
      <c r="A582" s="895"/>
    </row>
    <row r="583" spans="1:1">
      <c r="A583" s="895"/>
    </row>
    <row r="584" spans="1:1">
      <c r="A584" s="895"/>
    </row>
    <row r="585" spans="1:1">
      <c r="A585" s="895"/>
    </row>
    <row r="586" spans="1:1">
      <c r="A586" s="895"/>
    </row>
    <row r="587" spans="1:1">
      <c r="A587" s="895"/>
    </row>
    <row r="588" spans="1:1">
      <c r="A588" s="895"/>
    </row>
    <row r="589" spans="1:1">
      <c r="A589" s="895"/>
    </row>
    <row r="590" spans="1:1">
      <c r="A590" s="895"/>
    </row>
    <row r="591" spans="1:1">
      <c r="A591" s="895"/>
    </row>
    <row r="592" spans="1:1">
      <c r="A592" s="895"/>
    </row>
    <row r="593" spans="1:1">
      <c r="A593" s="895"/>
    </row>
    <row r="594" spans="1:1">
      <c r="A594" s="895"/>
    </row>
    <row r="595" spans="1:1">
      <c r="A595" s="895"/>
    </row>
    <row r="596" spans="1:1">
      <c r="A596" s="895"/>
    </row>
    <row r="597" spans="1:1">
      <c r="A597" s="895"/>
    </row>
    <row r="598" spans="1:1">
      <c r="A598" s="895"/>
    </row>
    <row r="599" spans="1:1">
      <c r="A599" s="895"/>
    </row>
    <row r="600" spans="1:1">
      <c r="A600" s="895"/>
    </row>
    <row r="601" spans="1:1">
      <c r="A601" s="895"/>
    </row>
    <row r="602" spans="1:1">
      <c r="A602" s="895"/>
    </row>
    <row r="603" spans="1:1">
      <c r="A603" s="895"/>
    </row>
    <row r="604" spans="1:1">
      <c r="A604" s="895"/>
    </row>
    <row r="605" spans="1:1">
      <c r="A605" s="895"/>
    </row>
    <row r="606" spans="1:1">
      <c r="A606" s="895"/>
    </row>
    <row r="607" spans="1:1">
      <c r="A607" s="895"/>
    </row>
    <row r="608" spans="1:1">
      <c r="A608" s="895"/>
    </row>
    <row r="609" spans="1:1">
      <c r="A609" s="895"/>
    </row>
    <row r="610" spans="1:1">
      <c r="A610" s="895"/>
    </row>
    <row r="611" spans="1:1">
      <c r="A611" s="895"/>
    </row>
    <row r="612" spans="1:1">
      <c r="A612" s="895"/>
    </row>
    <row r="613" spans="1:1">
      <c r="A613" s="895"/>
    </row>
    <row r="614" spans="1:1">
      <c r="A614" s="895"/>
    </row>
    <row r="615" spans="1:1">
      <c r="A615" s="895"/>
    </row>
    <row r="616" spans="1:1">
      <c r="A616" s="895"/>
    </row>
    <row r="617" spans="1:1">
      <c r="A617" s="895"/>
    </row>
    <row r="618" spans="1:1">
      <c r="A618" s="895"/>
    </row>
    <row r="619" spans="1:1">
      <c r="A619" s="895"/>
    </row>
    <row r="620" spans="1:1">
      <c r="A620" s="895"/>
    </row>
    <row r="621" spans="1:1">
      <c r="A621" s="895"/>
    </row>
    <row r="622" spans="1:1">
      <c r="A622" s="895"/>
    </row>
    <row r="623" spans="1:1">
      <c r="A623" s="895"/>
    </row>
    <row r="624" spans="1:1">
      <c r="A624" s="895"/>
    </row>
    <row r="625" spans="1:1">
      <c r="A625" s="895"/>
    </row>
    <row r="626" spans="1:1">
      <c r="A626" s="895"/>
    </row>
    <row r="627" spans="1:1">
      <c r="A627" s="895"/>
    </row>
    <row r="628" spans="1:1">
      <c r="A628" s="895"/>
    </row>
    <row r="629" spans="1:1">
      <c r="A629" s="895"/>
    </row>
    <row r="630" spans="1:1">
      <c r="A630" s="895"/>
    </row>
    <row r="631" spans="1:1">
      <c r="A631" s="895"/>
    </row>
    <row r="632" spans="1:1">
      <c r="A632" s="895"/>
    </row>
    <row r="633" spans="1:1">
      <c r="A633" s="895"/>
    </row>
    <row r="634" spans="1:1">
      <c r="A634" s="895"/>
    </row>
    <row r="635" spans="1:1">
      <c r="A635" s="895"/>
    </row>
    <row r="636" spans="1:1">
      <c r="A636" s="895"/>
    </row>
    <row r="637" spans="1:1">
      <c r="A637" s="895"/>
    </row>
    <row r="638" spans="1:1">
      <c r="A638" s="895"/>
    </row>
    <row r="639" spans="1:1">
      <c r="A639" s="895"/>
    </row>
    <row r="640" spans="1:1">
      <c r="A640" s="895"/>
    </row>
    <row r="641" spans="1:1">
      <c r="A641" s="895"/>
    </row>
    <row r="642" spans="1:1">
      <c r="A642" s="895"/>
    </row>
    <row r="643" spans="1:1">
      <c r="A643" s="895"/>
    </row>
    <row r="644" spans="1:1">
      <c r="A644" s="895"/>
    </row>
    <row r="645" spans="1:1">
      <c r="A645" s="895"/>
    </row>
    <row r="646" spans="1:1">
      <c r="A646" s="895"/>
    </row>
    <row r="647" spans="1:1">
      <c r="A647" s="895"/>
    </row>
    <row r="648" spans="1:1">
      <c r="A648" s="895"/>
    </row>
    <row r="649" spans="1:1">
      <c r="A649" s="895"/>
    </row>
    <row r="650" spans="1:1">
      <c r="A650" s="895"/>
    </row>
    <row r="651" spans="1:1">
      <c r="A651" s="895"/>
    </row>
    <row r="652" spans="1:1">
      <c r="A652" s="895"/>
    </row>
    <row r="653" spans="1:1">
      <c r="A653" s="895"/>
    </row>
    <row r="654" spans="1:1">
      <c r="A654" s="895"/>
    </row>
    <row r="655" spans="1:1">
      <c r="A655" s="895"/>
    </row>
    <row r="656" spans="1:1">
      <c r="A656" s="895"/>
    </row>
    <row r="657" spans="1:1">
      <c r="A657" s="895"/>
    </row>
    <row r="658" spans="1:1">
      <c r="A658" s="895"/>
    </row>
    <row r="659" spans="1:1">
      <c r="A659" s="895"/>
    </row>
    <row r="660" spans="1:1">
      <c r="A660" s="895"/>
    </row>
    <row r="661" spans="1:1">
      <c r="A661" s="895"/>
    </row>
    <row r="662" spans="1:1">
      <c r="A662" s="895"/>
    </row>
    <row r="663" spans="1:1">
      <c r="A663" s="895"/>
    </row>
    <row r="664" spans="1:1">
      <c r="A664" s="895"/>
    </row>
    <row r="665" spans="1:1">
      <c r="A665" s="895"/>
    </row>
    <row r="666" spans="1:1">
      <c r="A666" s="895"/>
    </row>
    <row r="667" spans="1:1">
      <c r="A667" s="895"/>
    </row>
    <row r="668" spans="1:1">
      <c r="A668" s="895"/>
    </row>
    <row r="669" spans="1:1">
      <c r="A669" s="895"/>
    </row>
    <row r="670" spans="1:1">
      <c r="A670" s="895"/>
    </row>
    <row r="671" spans="1:1">
      <c r="A671" s="895"/>
    </row>
    <row r="672" spans="1:1">
      <c r="A672" s="895"/>
    </row>
    <row r="673" spans="1:1">
      <c r="A673" s="895"/>
    </row>
    <row r="674" spans="1:1">
      <c r="A674" s="895"/>
    </row>
    <row r="675" spans="1:1">
      <c r="A675" s="895"/>
    </row>
    <row r="676" spans="1:1">
      <c r="A676" s="895"/>
    </row>
    <row r="677" spans="1:1">
      <c r="A677" s="895"/>
    </row>
    <row r="678" spans="1:1">
      <c r="A678" s="895"/>
    </row>
    <row r="679" spans="1:1">
      <c r="A679" s="895"/>
    </row>
    <row r="680" spans="1:1">
      <c r="A680" s="895"/>
    </row>
    <row r="681" spans="1:1">
      <c r="A681" s="895"/>
    </row>
    <row r="682" spans="1:1">
      <c r="A682" s="895"/>
    </row>
    <row r="683" spans="1:1">
      <c r="A683" s="895"/>
    </row>
    <row r="684" spans="1:1">
      <c r="A684" s="895"/>
    </row>
    <row r="685" spans="1:1">
      <c r="A685" s="895"/>
    </row>
    <row r="686" spans="1:1">
      <c r="A686" s="895"/>
    </row>
    <row r="687" spans="1:1">
      <c r="A687" s="895"/>
    </row>
    <row r="688" spans="1:1">
      <c r="A688" s="895"/>
    </row>
    <row r="689" spans="1:1">
      <c r="A689" s="895"/>
    </row>
    <row r="690" spans="1:1">
      <c r="A690" s="895"/>
    </row>
    <row r="691" spans="1:1">
      <c r="A691" s="895"/>
    </row>
    <row r="692" spans="1:1">
      <c r="A692" s="895"/>
    </row>
    <row r="693" spans="1:1">
      <c r="A693" s="895"/>
    </row>
    <row r="694" spans="1:1">
      <c r="A694" s="895"/>
    </row>
    <row r="695" spans="1:1">
      <c r="A695" s="895"/>
    </row>
    <row r="696" spans="1:1">
      <c r="A696" s="895"/>
    </row>
    <row r="697" spans="1:1">
      <c r="A697" s="895"/>
    </row>
    <row r="698" spans="1:1">
      <c r="A698" s="895"/>
    </row>
    <row r="699" spans="1:1">
      <c r="A699" s="895"/>
    </row>
    <row r="700" spans="1:1">
      <c r="A700" s="895"/>
    </row>
    <row r="701" spans="1:1">
      <c r="A701" s="895"/>
    </row>
    <row r="702" spans="1:1">
      <c r="A702" s="895"/>
    </row>
    <row r="703" spans="1:1">
      <c r="A703" s="895"/>
    </row>
    <row r="704" spans="1:1">
      <c r="A704" s="895"/>
    </row>
    <row r="705" spans="1:1">
      <c r="A705" s="895"/>
    </row>
    <row r="706" spans="1:1">
      <c r="A706" s="895"/>
    </row>
    <row r="707" spans="1:1">
      <c r="A707" s="895"/>
    </row>
    <row r="708" spans="1:1">
      <c r="A708" s="895"/>
    </row>
    <row r="709" spans="1:1">
      <c r="A709" s="895"/>
    </row>
    <row r="710" spans="1:1">
      <c r="A710" s="895"/>
    </row>
    <row r="711" spans="1:1">
      <c r="A711" s="895"/>
    </row>
    <row r="712" spans="1:1">
      <c r="A712" s="895"/>
    </row>
    <row r="713" spans="1:1">
      <c r="A713" s="895"/>
    </row>
    <row r="714" spans="1:1">
      <c r="A714" s="895"/>
    </row>
    <row r="715" spans="1:1">
      <c r="A715" s="895"/>
    </row>
    <row r="716" spans="1:1">
      <c r="A716" s="895"/>
    </row>
    <row r="717" spans="1:1">
      <c r="A717" s="895"/>
    </row>
    <row r="718" spans="1:1">
      <c r="A718" s="895"/>
    </row>
    <row r="719" spans="1:1">
      <c r="A719" s="895"/>
    </row>
    <row r="720" spans="1:1">
      <c r="A720" s="895"/>
    </row>
    <row r="721" spans="1:1">
      <c r="A721" s="895"/>
    </row>
    <row r="722" spans="1:1">
      <c r="A722" s="895"/>
    </row>
    <row r="723" spans="1:1">
      <c r="A723" s="895"/>
    </row>
    <row r="724" spans="1:1">
      <c r="A724" s="895"/>
    </row>
    <row r="725" spans="1:1">
      <c r="A725" s="895"/>
    </row>
    <row r="726" spans="1:1">
      <c r="A726" s="895"/>
    </row>
    <row r="727" spans="1:1">
      <c r="A727" s="895"/>
    </row>
    <row r="728" spans="1:1">
      <c r="A728" s="895"/>
    </row>
    <row r="729" spans="1:1">
      <c r="A729" s="895"/>
    </row>
    <row r="730" spans="1:1">
      <c r="A730" s="895"/>
    </row>
    <row r="731" spans="1:1">
      <c r="A731" s="895"/>
    </row>
    <row r="732" spans="1:1">
      <c r="A732" s="895"/>
    </row>
    <row r="733" spans="1:1">
      <c r="A733" s="895"/>
    </row>
    <row r="734" spans="1:1">
      <c r="A734" s="895"/>
    </row>
    <row r="735" spans="1:1">
      <c r="A735" s="895"/>
    </row>
    <row r="736" spans="1:1">
      <c r="A736" s="895"/>
    </row>
    <row r="737" spans="1:1">
      <c r="A737" s="895"/>
    </row>
    <row r="738" spans="1:1">
      <c r="A738" s="895"/>
    </row>
    <row r="739" spans="1:1">
      <c r="A739" s="895"/>
    </row>
    <row r="740" spans="1:1">
      <c r="A740" s="895"/>
    </row>
    <row r="741" spans="1:1">
      <c r="A741" s="895"/>
    </row>
    <row r="742" spans="1:1">
      <c r="A742" s="895"/>
    </row>
    <row r="743" spans="1:1">
      <c r="A743" s="895"/>
    </row>
    <row r="744" spans="1:1">
      <c r="A744" s="895"/>
    </row>
    <row r="745" spans="1:1">
      <c r="A745" s="895"/>
    </row>
    <row r="746" spans="1:1">
      <c r="A746" s="895"/>
    </row>
    <row r="747" spans="1:1">
      <c r="A747" s="895"/>
    </row>
    <row r="748" spans="1:1">
      <c r="A748" s="895"/>
    </row>
    <row r="749" spans="1:1">
      <c r="A749" s="895"/>
    </row>
    <row r="750" spans="1:1">
      <c r="A750" s="895"/>
    </row>
    <row r="751" spans="1:1">
      <c r="A751" s="895"/>
    </row>
    <row r="752" spans="1:1">
      <c r="A752" s="895"/>
    </row>
    <row r="753" spans="1:1">
      <c r="A753" s="895"/>
    </row>
    <row r="754" spans="1:1">
      <c r="A754" s="895"/>
    </row>
    <row r="755" spans="1:1">
      <c r="A755" s="895"/>
    </row>
    <row r="756" spans="1:1">
      <c r="A756" s="895"/>
    </row>
    <row r="757" spans="1:1">
      <c r="A757" s="895"/>
    </row>
    <row r="758" spans="1:1">
      <c r="A758" s="895"/>
    </row>
    <row r="759" spans="1:1">
      <c r="A759" s="895"/>
    </row>
    <row r="760" spans="1:1">
      <c r="A760" s="895"/>
    </row>
    <row r="761" spans="1:1">
      <c r="A761" s="895"/>
    </row>
    <row r="762" spans="1:1">
      <c r="A762" s="895"/>
    </row>
    <row r="763" spans="1:1">
      <c r="A763" s="895"/>
    </row>
    <row r="764" spans="1:1">
      <c r="A764" s="895"/>
    </row>
    <row r="765" spans="1:1">
      <c r="A765" s="895"/>
    </row>
    <row r="766" spans="1:1">
      <c r="A766" s="895"/>
    </row>
    <row r="767" spans="1:1">
      <c r="A767" s="895"/>
    </row>
    <row r="768" spans="1:1">
      <c r="A768" s="895"/>
    </row>
    <row r="769" spans="1:1">
      <c r="A769" s="895"/>
    </row>
    <row r="770" spans="1:1">
      <c r="A770" s="895"/>
    </row>
    <row r="771" spans="1:1">
      <c r="A771" s="895"/>
    </row>
    <row r="772" spans="1:1">
      <c r="A772" s="895"/>
    </row>
    <row r="773" spans="1:1">
      <c r="A773" s="895"/>
    </row>
    <row r="774" spans="1:1">
      <c r="A774" s="895"/>
    </row>
    <row r="775" spans="1:1">
      <c r="A775" s="895"/>
    </row>
    <row r="776" spans="1:1">
      <c r="A776" s="895"/>
    </row>
    <row r="777" spans="1:1">
      <c r="A777" s="895"/>
    </row>
    <row r="778" spans="1:1">
      <c r="A778" s="895"/>
    </row>
    <row r="779" spans="1:1">
      <c r="A779" s="895"/>
    </row>
    <row r="780" spans="1:1">
      <c r="A780" s="895"/>
    </row>
    <row r="781" spans="1:1">
      <c r="A781" s="895"/>
    </row>
    <row r="782" spans="1:1">
      <c r="A782" s="895"/>
    </row>
    <row r="783" spans="1:1">
      <c r="A783" s="895"/>
    </row>
    <row r="784" spans="1:1">
      <c r="A784" s="895"/>
    </row>
    <row r="785" spans="1:1">
      <c r="A785" s="895"/>
    </row>
    <row r="786" spans="1:1">
      <c r="A786" s="895"/>
    </row>
    <row r="787" spans="1:1">
      <c r="A787" s="895"/>
    </row>
    <row r="788" spans="1:1">
      <c r="A788" s="895"/>
    </row>
    <row r="789" spans="1:1">
      <c r="A789" s="895"/>
    </row>
    <row r="790" spans="1:1">
      <c r="A790" s="895"/>
    </row>
    <row r="791" spans="1:1">
      <c r="A791" s="895"/>
    </row>
    <row r="792" spans="1:1">
      <c r="A792" s="895"/>
    </row>
    <row r="793" spans="1:1">
      <c r="A793" s="895"/>
    </row>
    <row r="794" spans="1:1">
      <c r="A794" s="895"/>
    </row>
    <row r="795" spans="1:1">
      <c r="A795" s="895"/>
    </row>
    <row r="796" spans="1:1">
      <c r="A796" s="895"/>
    </row>
    <row r="797" spans="1:1">
      <c r="A797" s="895"/>
    </row>
    <row r="798" spans="1:1">
      <c r="A798" s="895"/>
    </row>
    <row r="799" spans="1:1">
      <c r="A799" s="895"/>
    </row>
    <row r="800" spans="1:1">
      <c r="A800" s="895"/>
    </row>
    <row r="801" spans="1:1">
      <c r="A801" s="895"/>
    </row>
    <row r="802" spans="1:1">
      <c r="A802" s="895"/>
    </row>
    <row r="803" spans="1:1">
      <c r="A803" s="895"/>
    </row>
    <row r="804" spans="1:1">
      <c r="A804" s="895"/>
    </row>
    <row r="805" spans="1:1">
      <c r="A805" s="895"/>
    </row>
    <row r="806" spans="1:1">
      <c r="A806" s="895"/>
    </row>
    <row r="807" spans="1:1">
      <c r="A807" s="895"/>
    </row>
    <row r="808" spans="1:1">
      <c r="A808" s="895"/>
    </row>
    <row r="809" spans="1:1">
      <c r="A809" s="895"/>
    </row>
    <row r="810" spans="1:1">
      <c r="A810" s="895"/>
    </row>
    <row r="811" spans="1:1">
      <c r="A811" s="895"/>
    </row>
    <row r="812" spans="1:1">
      <c r="A812" s="895"/>
    </row>
    <row r="813" spans="1:1">
      <c r="A813" s="895"/>
    </row>
    <row r="814" spans="1:1">
      <c r="A814" s="895"/>
    </row>
    <row r="815" spans="1:1">
      <c r="A815" s="895"/>
    </row>
    <row r="816" spans="1:1">
      <c r="A816" s="895"/>
    </row>
    <row r="817" spans="1:1">
      <c r="A817" s="895"/>
    </row>
    <row r="818" spans="1:1">
      <c r="A818" s="895"/>
    </row>
    <row r="819" spans="1:1">
      <c r="A819" s="895"/>
    </row>
    <row r="820" spans="1:1">
      <c r="A820" s="895"/>
    </row>
    <row r="821" spans="1:1">
      <c r="A821" s="895"/>
    </row>
    <row r="822" spans="1:1">
      <c r="A822" s="895"/>
    </row>
    <row r="823" spans="1:1">
      <c r="A823" s="895"/>
    </row>
    <row r="824" spans="1:1">
      <c r="A824" s="895"/>
    </row>
    <row r="825" spans="1:1">
      <c r="A825" s="895"/>
    </row>
    <row r="826" spans="1:1">
      <c r="A826" s="895"/>
    </row>
    <row r="827" spans="1:1">
      <c r="A827" s="895"/>
    </row>
    <row r="828" spans="1:1">
      <c r="A828" s="895"/>
    </row>
    <row r="829" spans="1:1">
      <c r="A829" s="895"/>
    </row>
    <row r="830" spans="1:1">
      <c r="A830" s="895"/>
    </row>
    <row r="831" spans="1:1">
      <c r="A831" s="895"/>
    </row>
    <row r="832" spans="1:1">
      <c r="A832" s="895"/>
    </row>
    <row r="833" spans="1:1">
      <c r="A833" s="895"/>
    </row>
    <row r="834" spans="1:1">
      <c r="A834" s="895"/>
    </row>
    <row r="835" spans="1:1">
      <c r="A835" s="895"/>
    </row>
    <row r="836" spans="1:1">
      <c r="A836" s="895"/>
    </row>
    <row r="837" spans="1:1">
      <c r="A837" s="895"/>
    </row>
    <row r="838" spans="1:1">
      <c r="A838" s="895"/>
    </row>
    <row r="839" spans="1:1">
      <c r="A839" s="895"/>
    </row>
    <row r="840" spans="1:1">
      <c r="A840" s="895"/>
    </row>
    <row r="841" spans="1:1">
      <c r="A841" s="895"/>
    </row>
    <row r="842" spans="1:1">
      <c r="A842" s="895"/>
    </row>
    <row r="843" spans="1:1">
      <c r="A843" s="895"/>
    </row>
    <row r="844" spans="1:1">
      <c r="A844" s="895"/>
    </row>
    <row r="845" spans="1:1">
      <c r="A845" s="895"/>
    </row>
    <row r="846" spans="1:1">
      <c r="A846" s="895"/>
    </row>
    <row r="847" spans="1:1">
      <c r="A847" s="895"/>
    </row>
    <row r="848" spans="1:1">
      <c r="A848" s="895"/>
    </row>
    <row r="849" spans="1:1">
      <c r="A849" s="895"/>
    </row>
    <row r="850" spans="1:1">
      <c r="A850" s="895"/>
    </row>
    <row r="851" spans="1:1">
      <c r="A851" s="895"/>
    </row>
    <row r="852" spans="1:1">
      <c r="A852" s="895"/>
    </row>
    <row r="853" spans="1:1">
      <c r="A853" s="895"/>
    </row>
    <row r="854" spans="1:1">
      <c r="A854" s="895"/>
    </row>
    <row r="855" spans="1:1">
      <c r="A855" s="895"/>
    </row>
    <row r="856" spans="1:1">
      <c r="A856" s="895"/>
    </row>
    <row r="857" spans="1:1">
      <c r="A857" s="895"/>
    </row>
    <row r="858" spans="1:1">
      <c r="A858" s="895"/>
    </row>
    <row r="859" spans="1:1">
      <c r="A859" s="895"/>
    </row>
    <row r="860" spans="1:1">
      <c r="A860" s="895"/>
    </row>
    <row r="861" spans="1:1">
      <c r="A861" s="895"/>
    </row>
    <row r="862" spans="1:1">
      <c r="A862" s="895"/>
    </row>
    <row r="863" spans="1:1">
      <c r="A863" s="895"/>
    </row>
    <row r="864" spans="1:1">
      <c r="A864" s="895"/>
    </row>
    <row r="865" spans="1:1">
      <c r="A865" s="895"/>
    </row>
    <row r="866" spans="1:1">
      <c r="A866" s="895"/>
    </row>
    <row r="867" spans="1:1">
      <c r="A867" s="895"/>
    </row>
    <row r="868" spans="1:1">
      <c r="A868" s="895"/>
    </row>
    <row r="869" spans="1:1">
      <c r="A869" s="895"/>
    </row>
    <row r="870" spans="1:1">
      <c r="A870" s="895"/>
    </row>
    <row r="871" spans="1:1">
      <c r="A871" s="895"/>
    </row>
    <row r="872" spans="1:1">
      <c r="A872" s="895"/>
    </row>
    <row r="873" spans="1:1">
      <c r="A873" s="895"/>
    </row>
    <row r="874" spans="1:1">
      <c r="A874" s="895"/>
    </row>
    <row r="875" spans="1:1">
      <c r="A875" s="895"/>
    </row>
    <row r="876" spans="1:1">
      <c r="A876" s="895"/>
    </row>
    <row r="877" spans="1:1">
      <c r="A877" s="895"/>
    </row>
    <row r="878" spans="1:1">
      <c r="A878" s="895"/>
    </row>
    <row r="879" spans="1:1">
      <c r="A879" s="895"/>
    </row>
    <row r="880" spans="1:1">
      <c r="A880" s="895"/>
    </row>
    <row r="881" spans="1:1">
      <c r="A881" s="895"/>
    </row>
    <row r="882" spans="1:1">
      <c r="A882" s="895"/>
    </row>
    <row r="883" spans="1:1">
      <c r="A883" s="895"/>
    </row>
    <row r="884" spans="1:1">
      <c r="A884" s="895"/>
    </row>
    <row r="885" spans="1:1">
      <c r="A885" s="895"/>
    </row>
    <row r="886" spans="1:1">
      <c r="A886" s="895"/>
    </row>
    <row r="887" spans="1:1">
      <c r="A887" s="895"/>
    </row>
    <row r="888" spans="1:1">
      <c r="A888" s="895"/>
    </row>
    <row r="889" spans="1:1">
      <c r="A889" s="895"/>
    </row>
    <row r="890" spans="1:1">
      <c r="A890" s="895"/>
    </row>
    <row r="891" spans="1:1">
      <c r="A891" s="895"/>
    </row>
    <row r="892" spans="1:1">
      <c r="A892" s="895"/>
    </row>
    <row r="893" spans="1:1">
      <c r="A893" s="895"/>
    </row>
    <row r="894" spans="1:1">
      <c r="A894" s="895"/>
    </row>
    <row r="895" spans="1:1">
      <c r="A895" s="895"/>
    </row>
    <row r="896" spans="1:1">
      <c r="A896" s="895"/>
    </row>
    <row r="897" spans="1:1">
      <c r="A897" s="895"/>
    </row>
    <row r="898" spans="1:1">
      <c r="A898" s="895"/>
    </row>
    <row r="899" spans="1:1">
      <c r="A899" s="895"/>
    </row>
    <row r="900" spans="1:1">
      <c r="A900" s="895"/>
    </row>
    <row r="901" spans="1:1">
      <c r="A901" s="895"/>
    </row>
    <row r="902" spans="1:1">
      <c r="A902" s="895"/>
    </row>
    <row r="903" spans="1:1">
      <c r="A903" s="895"/>
    </row>
    <row r="904" spans="1:1">
      <c r="A904" s="895"/>
    </row>
    <row r="905" spans="1:1">
      <c r="A905" s="895"/>
    </row>
    <row r="906" spans="1:1">
      <c r="A906" s="895"/>
    </row>
    <row r="907" spans="1:1">
      <c r="A907" s="895"/>
    </row>
    <row r="908" spans="1:1">
      <c r="A908" s="895"/>
    </row>
    <row r="909" spans="1:1">
      <c r="A909" s="895"/>
    </row>
    <row r="910" spans="1:1">
      <c r="A910" s="895"/>
    </row>
    <row r="911" spans="1:1">
      <c r="A911" s="895"/>
    </row>
    <row r="912" spans="1:1">
      <c r="A912" s="895"/>
    </row>
    <row r="913" spans="1:1">
      <c r="A913" s="895"/>
    </row>
    <row r="914" spans="1:1">
      <c r="A914" s="895"/>
    </row>
    <row r="915" spans="1:1">
      <c r="A915" s="895"/>
    </row>
    <row r="916" spans="1:1">
      <c r="A916" s="895"/>
    </row>
    <row r="917" spans="1:1">
      <c r="A917" s="895"/>
    </row>
    <row r="918" spans="1:1">
      <c r="A918" s="895"/>
    </row>
    <row r="919" spans="1:1">
      <c r="A919" s="895"/>
    </row>
    <row r="920" spans="1:1">
      <c r="A920" s="895"/>
    </row>
    <row r="921" spans="1:1">
      <c r="A921" s="895"/>
    </row>
    <row r="922" spans="1:1">
      <c r="A922" s="895"/>
    </row>
    <row r="923" spans="1:1">
      <c r="A923" s="895"/>
    </row>
    <row r="924" spans="1:1">
      <c r="A924" s="895"/>
    </row>
    <row r="925" spans="1:1">
      <c r="A925" s="895"/>
    </row>
    <row r="926" spans="1:1">
      <c r="A926" s="895"/>
    </row>
    <row r="927" spans="1:1">
      <c r="A927" s="895"/>
    </row>
    <row r="928" spans="1:1">
      <c r="A928" s="895"/>
    </row>
    <row r="929" spans="1:1">
      <c r="A929" s="895"/>
    </row>
    <row r="930" spans="1:1">
      <c r="A930" s="895"/>
    </row>
    <row r="931" spans="1:1">
      <c r="A931" s="895"/>
    </row>
    <row r="932" spans="1:1">
      <c r="A932" s="895"/>
    </row>
    <row r="933" spans="1:1">
      <c r="A933" s="895"/>
    </row>
    <row r="934" spans="1:1">
      <c r="A934" s="895"/>
    </row>
    <row r="935" spans="1:1">
      <c r="A935" s="895"/>
    </row>
    <row r="936" spans="1:1">
      <c r="A936" s="895"/>
    </row>
    <row r="937" spans="1:1">
      <c r="A937" s="895"/>
    </row>
    <row r="938" spans="1:1">
      <c r="A938" s="895"/>
    </row>
    <row r="939" spans="1:1">
      <c r="A939" s="895"/>
    </row>
    <row r="940" spans="1:1">
      <c r="A940" s="895"/>
    </row>
    <row r="941" spans="1:1">
      <c r="A941" s="895"/>
    </row>
    <row r="942" spans="1:1">
      <c r="A942" s="895"/>
    </row>
    <row r="943" spans="1:1">
      <c r="A943" s="895"/>
    </row>
    <row r="944" spans="1:1">
      <c r="A944" s="895"/>
    </row>
    <row r="945" spans="1:1">
      <c r="A945" s="895"/>
    </row>
    <row r="946" spans="1:1">
      <c r="A946" s="895"/>
    </row>
    <row r="947" spans="1:1">
      <c r="A947" s="895"/>
    </row>
    <row r="948" spans="1:1">
      <c r="A948" s="895"/>
    </row>
    <row r="949" spans="1:1">
      <c r="A949" s="895"/>
    </row>
    <row r="950" spans="1:1">
      <c r="A950" s="895"/>
    </row>
    <row r="951" spans="1:1">
      <c r="A951" s="895"/>
    </row>
    <row r="952" spans="1:1">
      <c r="A952" s="895"/>
    </row>
    <row r="953" spans="1:1">
      <c r="A953" s="895"/>
    </row>
    <row r="954" spans="1:1">
      <c r="A954" s="895"/>
    </row>
    <row r="955" spans="1:1">
      <c r="A955" s="895"/>
    </row>
    <row r="956" spans="1:1">
      <c r="A956" s="895"/>
    </row>
    <row r="957" spans="1:1">
      <c r="A957" s="895"/>
    </row>
    <row r="958" spans="1:1">
      <c r="A958" s="895"/>
    </row>
    <row r="959" spans="1:1">
      <c r="A959" s="895"/>
    </row>
    <row r="960" spans="1:1">
      <c r="A960" s="895"/>
    </row>
    <row r="961" spans="1:1">
      <c r="A961" s="895"/>
    </row>
    <row r="962" spans="1:1">
      <c r="A962" s="895"/>
    </row>
    <row r="963" spans="1:1">
      <c r="A963" s="895"/>
    </row>
    <row r="964" spans="1:1">
      <c r="A964" s="895"/>
    </row>
    <row r="965" spans="1:1">
      <c r="A965" s="895"/>
    </row>
    <row r="966" spans="1:1">
      <c r="A966" s="895"/>
    </row>
    <row r="967" spans="1:1">
      <c r="A967" s="895"/>
    </row>
    <row r="968" spans="1:1">
      <c r="A968" s="895"/>
    </row>
    <row r="969" spans="1:1">
      <c r="A969" s="895"/>
    </row>
    <row r="970" spans="1:1">
      <c r="A970" s="895"/>
    </row>
    <row r="971" spans="1:1">
      <c r="A971" s="895"/>
    </row>
    <row r="972" spans="1:1">
      <c r="A972" s="895"/>
    </row>
    <row r="973" spans="1:1">
      <c r="A973" s="895"/>
    </row>
    <row r="974" spans="1:1">
      <c r="A974" s="895"/>
    </row>
    <row r="975" spans="1:1">
      <c r="A975" s="895"/>
    </row>
    <row r="976" spans="1:1">
      <c r="A976" s="895"/>
    </row>
    <row r="977" spans="1:1">
      <c r="A977" s="895"/>
    </row>
    <row r="978" spans="1:1">
      <c r="A978" s="895"/>
    </row>
    <row r="979" spans="1:1">
      <c r="A979" s="895"/>
    </row>
    <row r="980" spans="1:1">
      <c r="A980" s="895"/>
    </row>
    <row r="981" spans="1:1">
      <c r="A981" s="895"/>
    </row>
    <row r="982" spans="1:1">
      <c r="A982" s="895"/>
    </row>
    <row r="983" spans="1:1">
      <c r="A983" s="895"/>
    </row>
    <row r="984" spans="1:1">
      <c r="A984" s="895"/>
    </row>
    <row r="985" spans="1:1">
      <c r="A985" s="895"/>
    </row>
    <row r="986" spans="1:1">
      <c r="A986" s="895"/>
    </row>
    <row r="987" spans="1:1">
      <c r="A987" s="895"/>
    </row>
    <row r="988" spans="1:1">
      <c r="A988" s="895"/>
    </row>
    <row r="989" spans="1:1">
      <c r="A989" s="895"/>
    </row>
    <row r="990" spans="1:1">
      <c r="A990" s="895"/>
    </row>
    <row r="991" spans="1:1">
      <c r="A991" s="895"/>
    </row>
    <row r="992" spans="1:1">
      <c r="A992" s="895"/>
    </row>
    <row r="993" spans="1:1">
      <c r="A993" s="895"/>
    </row>
    <row r="994" spans="1:1">
      <c r="A994" s="895"/>
    </row>
    <row r="995" spans="1:1">
      <c r="A995" s="895"/>
    </row>
    <row r="996" spans="1:1">
      <c r="A996" s="895"/>
    </row>
    <row r="997" spans="1:1">
      <c r="A997" s="895"/>
    </row>
    <row r="998" spans="1:1">
      <c r="A998" s="895"/>
    </row>
    <row r="999" spans="1:1">
      <c r="A999" s="895"/>
    </row>
    <row r="1000" spans="1:1">
      <c r="A1000" s="895"/>
    </row>
    <row r="1001" spans="1:1">
      <c r="A1001" s="895"/>
    </row>
    <row r="1002" spans="1:1">
      <c r="A1002" s="895"/>
    </row>
    <row r="1003" spans="1:1">
      <c r="A1003" s="895"/>
    </row>
    <row r="1004" spans="1:1">
      <c r="A1004" s="895"/>
    </row>
    <row r="1005" spans="1:1">
      <c r="A1005" s="895"/>
    </row>
    <row r="1006" spans="1:1">
      <c r="A1006" s="895"/>
    </row>
    <row r="1007" spans="1:1">
      <c r="A1007" s="895"/>
    </row>
    <row r="1008" spans="1:1">
      <c r="A1008" s="895"/>
    </row>
    <row r="1009" spans="1:1">
      <c r="A1009" s="895"/>
    </row>
    <row r="1010" spans="1:1">
      <c r="A1010" s="895"/>
    </row>
    <row r="1011" spans="1:1">
      <c r="A1011" s="895"/>
    </row>
    <row r="1012" spans="1:1">
      <c r="A1012" s="895"/>
    </row>
    <row r="1013" spans="1:1">
      <c r="A1013" s="895"/>
    </row>
    <row r="1014" spans="1:1">
      <c r="A1014" s="895"/>
    </row>
    <row r="1015" spans="1:1">
      <c r="A1015" s="895"/>
    </row>
    <row r="1016" spans="1:1">
      <c r="A1016" s="895"/>
    </row>
    <row r="1017" spans="1:1">
      <c r="A1017" s="895"/>
    </row>
    <row r="1018" spans="1:1">
      <c r="A1018" s="895"/>
    </row>
    <row r="1019" spans="1:1">
      <c r="A1019" s="895"/>
    </row>
    <row r="1020" spans="1:1">
      <c r="A1020" s="895"/>
    </row>
    <row r="1021" spans="1:1">
      <c r="A1021" s="895"/>
    </row>
    <row r="1022" spans="1:1">
      <c r="A1022" s="895"/>
    </row>
    <row r="1023" spans="1:1">
      <c r="A1023" s="895"/>
    </row>
    <row r="1024" spans="1:1">
      <c r="A1024" s="895"/>
    </row>
    <row r="1025" spans="1:1">
      <c r="A1025" s="895"/>
    </row>
    <row r="1026" spans="1:1">
      <c r="A1026" s="895"/>
    </row>
    <row r="1027" spans="1:1">
      <c r="A1027" s="895"/>
    </row>
    <row r="1028" spans="1:1">
      <c r="A1028" s="895"/>
    </row>
    <row r="1029" spans="1:1">
      <c r="A1029" s="895"/>
    </row>
    <row r="1030" spans="1:1">
      <c r="A1030" s="895"/>
    </row>
    <row r="1031" spans="1:1">
      <c r="A1031" s="895"/>
    </row>
    <row r="1032" spans="1:1">
      <c r="A1032" s="895"/>
    </row>
    <row r="1033" spans="1:1">
      <c r="A1033" s="895"/>
    </row>
    <row r="1034" spans="1:1">
      <c r="A1034" s="895"/>
    </row>
    <row r="1035" spans="1:1">
      <c r="A1035" s="895"/>
    </row>
    <row r="1036" spans="1:1">
      <c r="A1036" s="895"/>
    </row>
    <row r="1037" spans="1:1">
      <c r="A1037" s="895"/>
    </row>
    <row r="1038" spans="1:1">
      <c r="A1038" s="895"/>
    </row>
    <row r="1039" spans="1:1">
      <c r="A1039" s="895"/>
    </row>
    <row r="1040" spans="1:1">
      <c r="A1040" s="895"/>
    </row>
    <row r="1041" spans="1:1">
      <c r="A1041" s="895"/>
    </row>
    <row r="1042" spans="1:1">
      <c r="A1042" s="895"/>
    </row>
    <row r="1043" spans="1:1">
      <c r="A1043" s="895"/>
    </row>
    <row r="1044" spans="1:1">
      <c r="A1044" s="895"/>
    </row>
    <row r="1045" spans="1:1">
      <c r="A1045" s="895"/>
    </row>
    <row r="1046" spans="1:1">
      <c r="A1046" s="895"/>
    </row>
    <row r="1047" spans="1:1">
      <c r="A1047" s="895"/>
    </row>
    <row r="1048" spans="1:1">
      <c r="A1048" s="895"/>
    </row>
    <row r="1049" spans="1:1">
      <c r="A1049" s="895"/>
    </row>
    <row r="1050" spans="1:1">
      <c r="A1050" s="895"/>
    </row>
    <row r="1051" spans="1:1">
      <c r="A1051" s="895"/>
    </row>
    <row r="1052" spans="1:1">
      <c r="A1052" s="895"/>
    </row>
    <row r="1053" spans="1:1">
      <c r="A1053" s="895"/>
    </row>
    <row r="1054" spans="1:1">
      <c r="A1054" s="895"/>
    </row>
    <row r="1055" spans="1:1">
      <c r="A1055" s="895"/>
    </row>
    <row r="1056" spans="1:1">
      <c r="A1056" s="895"/>
    </row>
    <row r="1057" spans="1:1">
      <c r="A1057" s="895"/>
    </row>
    <row r="1058" spans="1:1">
      <c r="A1058" s="895"/>
    </row>
    <row r="1059" spans="1:1">
      <c r="A1059" s="895"/>
    </row>
    <row r="1060" spans="1:1">
      <c r="A1060" s="895"/>
    </row>
    <row r="1061" spans="1:1">
      <c r="A1061" s="895"/>
    </row>
    <row r="1062" spans="1:1">
      <c r="A1062" s="895"/>
    </row>
    <row r="1063" spans="1:1">
      <c r="A1063" s="895"/>
    </row>
    <row r="1064" spans="1:1">
      <c r="A1064" s="895"/>
    </row>
    <row r="1065" spans="1:1">
      <c r="A1065" s="895"/>
    </row>
    <row r="1066" spans="1:1">
      <c r="A1066" s="895"/>
    </row>
    <row r="1067" spans="1:1">
      <c r="A1067" s="895"/>
    </row>
    <row r="1068" spans="1:1">
      <c r="A1068" s="895"/>
    </row>
    <row r="1069" spans="1:1">
      <c r="A1069" s="895"/>
    </row>
    <row r="1070" spans="1:1">
      <c r="A1070" s="895"/>
    </row>
    <row r="1071" spans="1:1">
      <c r="A1071" s="895"/>
    </row>
    <row r="1072" spans="1:1">
      <c r="A1072" s="895"/>
    </row>
    <row r="1073" spans="1:1">
      <c r="A1073" s="895"/>
    </row>
    <row r="1074" spans="1:1">
      <c r="A1074" s="895"/>
    </row>
    <row r="1075" spans="1:1">
      <c r="A1075" s="895"/>
    </row>
    <row r="1076" spans="1:1">
      <c r="A1076" s="895"/>
    </row>
    <row r="1077" spans="1:1">
      <c r="A1077" s="895"/>
    </row>
    <row r="1078" spans="1:1">
      <c r="A1078" s="895"/>
    </row>
    <row r="1079" spans="1:1">
      <c r="A1079" s="895"/>
    </row>
    <row r="1080" spans="1:1">
      <c r="A1080" s="895"/>
    </row>
    <row r="1081" spans="1:1">
      <c r="A1081" s="895"/>
    </row>
    <row r="1082" spans="1:1">
      <c r="A1082" s="895"/>
    </row>
    <row r="1083" spans="1:1">
      <c r="A1083" s="895"/>
    </row>
    <row r="1084" spans="1:1">
      <c r="A1084" s="895"/>
    </row>
    <row r="1085" spans="1:1">
      <c r="A1085" s="895"/>
    </row>
    <row r="1086" spans="1:1">
      <c r="A1086" s="895"/>
    </row>
    <row r="1087" spans="1:1">
      <c r="A1087" s="895"/>
    </row>
    <row r="1088" spans="1:1">
      <c r="A1088" s="895"/>
    </row>
    <row r="1089" spans="1:1">
      <c r="A1089" s="895"/>
    </row>
    <row r="1090" spans="1:1">
      <c r="A1090" s="895"/>
    </row>
    <row r="1091" spans="1:1">
      <c r="A1091" s="895"/>
    </row>
    <row r="1092" spans="1:1">
      <c r="A1092" s="895"/>
    </row>
    <row r="1093" spans="1:1">
      <c r="A1093" s="895"/>
    </row>
    <row r="1094" spans="1:1">
      <c r="A1094" s="895"/>
    </row>
    <row r="1095" spans="1:1">
      <c r="A1095" s="895"/>
    </row>
    <row r="1096" spans="1:1">
      <c r="A1096" s="895"/>
    </row>
    <row r="1097" spans="1:1">
      <c r="A1097" s="895"/>
    </row>
    <row r="1098" spans="1:1">
      <c r="A1098" s="895"/>
    </row>
    <row r="1099" spans="1:1">
      <c r="A1099" s="895"/>
    </row>
    <row r="1100" spans="1:1">
      <c r="A1100" s="895"/>
    </row>
    <row r="1101" spans="1:1">
      <c r="A1101" s="895"/>
    </row>
    <row r="1102" spans="1:1">
      <c r="A1102" s="895"/>
    </row>
    <row r="1103" spans="1:1">
      <c r="A1103" s="895"/>
    </row>
    <row r="1104" spans="1:1">
      <c r="A1104" s="895"/>
    </row>
    <row r="1105" spans="1:1">
      <c r="A1105" s="895"/>
    </row>
    <row r="1106" spans="1:1">
      <c r="A1106" s="895"/>
    </row>
    <row r="1107" spans="1:1">
      <c r="A1107" s="895"/>
    </row>
    <row r="1108" spans="1:1">
      <c r="A1108" s="895"/>
    </row>
    <row r="1109" spans="1:1">
      <c r="A1109" s="895"/>
    </row>
    <row r="1110" spans="1:1">
      <c r="A1110" s="895"/>
    </row>
    <row r="1111" spans="1:1">
      <c r="A1111" s="895"/>
    </row>
    <row r="1112" spans="1:1">
      <c r="A1112" s="895"/>
    </row>
    <row r="1113" spans="1:1">
      <c r="A1113" s="895"/>
    </row>
    <row r="1114" spans="1:1">
      <c r="A1114" s="895"/>
    </row>
    <row r="1115" spans="1:1">
      <c r="A1115" s="895"/>
    </row>
    <row r="1116" spans="1:1">
      <c r="A1116" s="895"/>
    </row>
    <row r="1117" spans="1:1">
      <c r="A1117" s="895"/>
    </row>
    <row r="1118" spans="1:1">
      <c r="A1118" s="895"/>
    </row>
    <row r="1119" spans="1:1">
      <c r="A1119" s="895"/>
    </row>
    <row r="1120" spans="1:1">
      <c r="A1120" s="895"/>
    </row>
    <row r="1121" spans="1:1">
      <c r="A1121" s="895"/>
    </row>
    <row r="1122" spans="1:1">
      <c r="A1122" s="895"/>
    </row>
    <row r="1123" spans="1:1">
      <c r="A1123" s="895"/>
    </row>
    <row r="1124" spans="1:1">
      <c r="A1124" s="895"/>
    </row>
    <row r="1125" spans="1:1">
      <c r="A1125" s="895"/>
    </row>
    <row r="1126" spans="1:1">
      <c r="A1126" s="895"/>
    </row>
    <row r="1127" spans="1:1">
      <c r="A1127" s="895"/>
    </row>
    <row r="1128" spans="1:1">
      <c r="A1128" s="895"/>
    </row>
    <row r="1129" spans="1:1">
      <c r="A1129" s="895"/>
    </row>
    <row r="1130" spans="1:1">
      <c r="A1130" s="895"/>
    </row>
    <row r="1131" spans="1:1">
      <c r="A1131" s="895"/>
    </row>
    <row r="1132" spans="1:1">
      <c r="A1132" s="895"/>
    </row>
    <row r="1133" spans="1:1">
      <c r="A1133" s="895"/>
    </row>
    <row r="1134" spans="1:1">
      <c r="A1134" s="895"/>
    </row>
    <row r="1135" spans="1:1">
      <c r="A1135" s="895"/>
    </row>
    <row r="1136" spans="1:1">
      <c r="A1136" s="895"/>
    </row>
    <row r="1137" spans="1:1">
      <c r="A1137" s="895"/>
    </row>
    <row r="1138" spans="1:1">
      <c r="A1138" s="895"/>
    </row>
    <row r="1139" spans="1:1">
      <c r="A1139" s="895"/>
    </row>
    <row r="1140" spans="1:1">
      <c r="A1140" s="895"/>
    </row>
    <row r="1141" spans="1:1">
      <c r="A1141" s="895"/>
    </row>
    <row r="1142" spans="1:1">
      <c r="A1142" s="895"/>
    </row>
    <row r="1143" spans="1:1">
      <c r="A1143" s="895"/>
    </row>
    <row r="1144" spans="1:1">
      <c r="A1144" s="895"/>
    </row>
    <row r="1145" spans="1:1">
      <c r="A1145" s="895"/>
    </row>
    <row r="1146" spans="1:1">
      <c r="A1146" s="895"/>
    </row>
    <row r="1147" spans="1:1">
      <c r="A1147" s="895"/>
    </row>
    <row r="1148" spans="1:1">
      <c r="A1148" s="895"/>
    </row>
    <row r="1149" spans="1:1">
      <c r="A1149" s="895"/>
    </row>
    <row r="1150" spans="1:1">
      <c r="A1150" s="895"/>
    </row>
    <row r="1151" spans="1:1">
      <c r="A1151" s="895"/>
    </row>
    <row r="1152" spans="1:1">
      <c r="A1152" s="895"/>
    </row>
    <row r="1153" spans="1:1">
      <c r="A1153" s="895"/>
    </row>
    <row r="1154" spans="1:1">
      <c r="A1154" s="895"/>
    </row>
    <row r="1155" spans="1:1">
      <c r="A1155" s="895"/>
    </row>
    <row r="1156" spans="1:1">
      <c r="A1156" s="895"/>
    </row>
    <row r="1157" spans="1:1">
      <c r="A1157" s="895"/>
    </row>
    <row r="1158" spans="1:1">
      <c r="A1158" s="895"/>
    </row>
    <row r="1159" spans="1:1">
      <c r="A1159" s="895"/>
    </row>
    <row r="1160" spans="1:1">
      <c r="A1160" s="895"/>
    </row>
    <row r="1161" spans="1:1">
      <c r="A1161" s="895"/>
    </row>
    <row r="1162" spans="1:1">
      <c r="A1162" s="895"/>
    </row>
    <row r="1163" spans="1:1">
      <c r="A1163" s="895"/>
    </row>
    <row r="1164" spans="1:1">
      <c r="A1164" s="895"/>
    </row>
    <row r="1165" spans="1:1">
      <c r="A1165" s="895"/>
    </row>
    <row r="1166" spans="1:1">
      <c r="A1166" s="895"/>
    </row>
    <row r="1167" spans="1:1">
      <c r="A1167" s="895"/>
    </row>
    <row r="1168" spans="1:1">
      <c r="A1168" s="895"/>
    </row>
    <row r="1169" spans="1:1">
      <c r="A1169" s="895"/>
    </row>
    <row r="1170" spans="1:1">
      <c r="A1170" s="895"/>
    </row>
    <row r="1171" spans="1:1">
      <c r="A1171" s="895"/>
    </row>
    <row r="1172" spans="1:1">
      <c r="A1172" s="895"/>
    </row>
    <row r="1173" spans="1:1">
      <c r="A1173" s="895"/>
    </row>
    <row r="1174" spans="1:1">
      <c r="A1174" s="895"/>
    </row>
    <row r="1175" spans="1:1">
      <c r="A1175" s="895"/>
    </row>
    <row r="1176" spans="1:1">
      <c r="A1176" s="895"/>
    </row>
    <row r="1177" spans="1:1">
      <c r="A1177" s="895"/>
    </row>
    <row r="1178" spans="1:1">
      <c r="A1178" s="895"/>
    </row>
    <row r="1179" spans="1:1">
      <c r="A1179" s="895"/>
    </row>
    <row r="1180" spans="1:1">
      <c r="A1180" s="895"/>
    </row>
    <row r="1181" spans="1:1">
      <c r="A1181" s="895"/>
    </row>
    <row r="1182" spans="1:1">
      <c r="A1182" s="895"/>
    </row>
    <row r="1183" spans="1:1">
      <c r="A1183" s="895"/>
    </row>
    <row r="1184" spans="1:1">
      <c r="A1184" s="895"/>
    </row>
    <row r="1185" spans="1:1">
      <c r="A1185" s="895"/>
    </row>
    <row r="1186" spans="1:1">
      <c r="A1186" s="895"/>
    </row>
    <row r="1187" spans="1:1">
      <c r="A1187" s="895"/>
    </row>
    <row r="1188" spans="1:1">
      <c r="A1188" s="895"/>
    </row>
    <row r="1189" spans="1:1">
      <c r="A1189" s="895"/>
    </row>
    <row r="1190" spans="1:1">
      <c r="A1190" s="895"/>
    </row>
    <row r="1191" spans="1:1">
      <c r="A1191" s="895"/>
    </row>
    <row r="1192" spans="1:1">
      <c r="A1192" s="895"/>
    </row>
    <row r="1193" spans="1:1">
      <c r="A1193" s="895"/>
    </row>
    <row r="1194" spans="1:1">
      <c r="A1194" s="895"/>
    </row>
    <row r="1195" spans="1:1">
      <c r="A1195" s="895"/>
    </row>
    <row r="1196" spans="1:1">
      <c r="A1196" s="895"/>
    </row>
    <row r="1197" spans="1:1">
      <c r="A1197" s="895"/>
    </row>
    <row r="1198" spans="1:1">
      <c r="A1198" s="895"/>
    </row>
    <row r="1199" spans="1:1">
      <c r="A1199" s="895"/>
    </row>
    <row r="1200" spans="1:1">
      <c r="A1200" s="895"/>
    </row>
    <row r="1201" spans="1:1">
      <c r="A1201" s="895"/>
    </row>
    <row r="1202" spans="1:1">
      <c r="A1202" s="895"/>
    </row>
    <row r="1203" spans="1:1">
      <c r="A1203" s="895"/>
    </row>
    <row r="1204" spans="1:1">
      <c r="A1204" s="895"/>
    </row>
    <row r="1205" spans="1:1">
      <c r="A1205" s="895"/>
    </row>
    <row r="1206" spans="1:1">
      <c r="A1206" s="895"/>
    </row>
    <row r="1207" spans="1:1">
      <c r="A1207" s="895"/>
    </row>
    <row r="1208" spans="1:1">
      <c r="A1208" s="895"/>
    </row>
    <row r="1209" spans="1:1">
      <c r="A1209" s="895"/>
    </row>
    <row r="1210" spans="1:1">
      <c r="A1210" s="895"/>
    </row>
    <row r="1211" spans="1:1">
      <c r="A1211" s="895"/>
    </row>
    <row r="1212" spans="1:1">
      <c r="A1212" s="895"/>
    </row>
    <row r="1213" spans="1:1">
      <c r="A1213" s="895"/>
    </row>
    <row r="1214" spans="1:1">
      <c r="A1214" s="895"/>
    </row>
    <row r="1215" spans="1:1">
      <c r="A1215" s="895"/>
    </row>
    <row r="1216" spans="1:1">
      <c r="A1216" s="895"/>
    </row>
    <row r="1217" spans="1:1">
      <c r="A1217" s="895"/>
    </row>
    <row r="1218" spans="1:1">
      <c r="A1218" s="895"/>
    </row>
    <row r="1219" spans="1:1">
      <c r="A1219" s="895"/>
    </row>
    <row r="1220" spans="1:1">
      <c r="A1220" s="895"/>
    </row>
    <row r="1221" spans="1:1">
      <c r="A1221" s="895"/>
    </row>
    <row r="1222" spans="1:1">
      <c r="A1222" s="895"/>
    </row>
    <row r="1223" spans="1:1">
      <c r="A1223" s="895"/>
    </row>
    <row r="1224" spans="1:1">
      <c r="A1224" s="895"/>
    </row>
    <row r="1225" spans="1:1">
      <c r="A1225" s="895"/>
    </row>
    <row r="1226" spans="1:1">
      <c r="A1226" s="895"/>
    </row>
    <row r="1227" spans="1:1">
      <c r="A1227" s="895"/>
    </row>
    <row r="1228" spans="1:1">
      <c r="A1228" s="895"/>
    </row>
    <row r="1229" spans="1:1">
      <c r="A1229" s="895"/>
    </row>
    <row r="1230" spans="1:1">
      <c r="A1230" s="895"/>
    </row>
    <row r="1231" spans="1:1">
      <c r="A1231" s="895"/>
    </row>
    <row r="1232" spans="1:1">
      <c r="A1232" s="895"/>
    </row>
    <row r="1233" spans="1:1">
      <c r="A1233" s="895"/>
    </row>
    <row r="1234" spans="1:1">
      <c r="A1234" s="895"/>
    </row>
    <row r="1235" spans="1:1">
      <c r="A1235" s="895"/>
    </row>
    <row r="1236" spans="1:1">
      <c r="A1236" s="895"/>
    </row>
    <row r="1237" spans="1:1">
      <c r="A1237" s="895"/>
    </row>
    <row r="1238" spans="1:1">
      <c r="A1238" s="895"/>
    </row>
    <row r="1239" spans="1:1">
      <c r="A1239" s="895"/>
    </row>
    <row r="1240" spans="1:1">
      <c r="A1240" s="895"/>
    </row>
    <row r="1241" spans="1:1">
      <c r="A1241" s="895"/>
    </row>
    <row r="1242" spans="1:1">
      <c r="A1242" s="895"/>
    </row>
    <row r="1243" spans="1:1">
      <c r="A1243" s="895"/>
    </row>
    <row r="1244" spans="1:1">
      <c r="A1244" s="895"/>
    </row>
    <row r="1245" spans="1:1">
      <c r="A1245" s="895"/>
    </row>
    <row r="1246" spans="1:1">
      <c r="A1246" s="895"/>
    </row>
    <row r="1247" spans="1:1">
      <c r="A1247" s="895"/>
    </row>
    <row r="1248" spans="1:1">
      <c r="A1248" s="895"/>
    </row>
    <row r="1249" spans="1:1">
      <c r="A1249" s="895"/>
    </row>
    <row r="1250" spans="1:1">
      <c r="A1250" s="895"/>
    </row>
    <row r="1251" spans="1:1">
      <c r="A1251" s="895"/>
    </row>
    <row r="1252" spans="1:1">
      <c r="A1252" s="895"/>
    </row>
    <row r="1253" spans="1:1">
      <c r="A1253" s="895"/>
    </row>
    <row r="1254" spans="1:1">
      <c r="A1254" s="895"/>
    </row>
    <row r="1255" spans="1:1">
      <c r="A1255" s="895"/>
    </row>
    <row r="1256" spans="1:1">
      <c r="A1256" s="895"/>
    </row>
    <row r="1257" spans="1:1">
      <c r="A1257" s="895"/>
    </row>
    <row r="1258" spans="1:1">
      <c r="A1258" s="895"/>
    </row>
    <row r="1259" spans="1:1">
      <c r="A1259" s="895"/>
    </row>
    <row r="1260" spans="1:1">
      <c r="A1260" s="895"/>
    </row>
    <row r="1261" spans="1:1">
      <c r="A1261" s="895"/>
    </row>
    <row r="1262" spans="1:1">
      <c r="A1262" s="895"/>
    </row>
    <row r="1263" spans="1:1">
      <c r="A1263" s="895"/>
    </row>
    <row r="1264" spans="1:1">
      <c r="A1264" s="895"/>
    </row>
    <row r="1265" spans="1:1">
      <c r="A1265" s="895"/>
    </row>
    <row r="1266" spans="1:1">
      <c r="A1266" s="895"/>
    </row>
    <row r="1267" spans="1:1">
      <c r="A1267" s="895"/>
    </row>
    <row r="1268" spans="1:1">
      <c r="A1268" s="895"/>
    </row>
    <row r="1269" spans="1:1">
      <c r="A1269" s="895"/>
    </row>
    <row r="1270" spans="1:1">
      <c r="A1270" s="895"/>
    </row>
    <row r="1271" spans="1:1">
      <c r="A1271" s="895"/>
    </row>
    <row r="1272" spans="1:1">
      <c r="A1272" s="895"/>
    </row>
    <row r="1273" spans="1:1">
      <c r="A1273" s="895"/>
    </row>
    <row r="1274" spans="1:1">
      <c r="A1274" s="895"/>
    </row>
    <row r="1275" spans="1:1">
      <c r="A1275" s="895"/>
    </row>
    <row r="1276" spans="1:1">
      <c r="A1276" s="895"/>
    </row>
    <row r="1277" spans="1:1">
      <c r="A1277" s="895"/>
    </row>
    <row r="1278" spans="1:1">
      <c r="A1278" s="895"/>
    </row>
    <row r="1279" spans="1:1">
      <c r="A1279" s="895"/>
    </row>
    <row r="1280" spans="1:1">
      <c r="A1280" s="895"/>
    </row>
    <row r="1281" spans="1:1">
      <c r="A1281" s="895"/>
    </row>
    <row r="1282" spans="1:1">
      <c r="A1282" s="895"/>
    </row>
    <row r="1283" spans="1:1">
      <c r="A1283" s="895"/>
    </row>
    <row r="1284" spans="1:1">
      <c r="A1284" s="895"/>
    </row>
    <row r="1285" spans="1:1">
      <c r="A1285" s="895"/>
    </row>
    <row r="1286" spans="1:1">
      <c r="A1286" s="895"/>
    </row>
    <row r="1287" spans="1:1">
      <c r="A1287" s="895"/>
    </row>
    <row r="1288" spans="1:1">
      <c r="A1288" s="895"/>
    </row>
    <row r="1289" spans="1:1">
      <c r="A1289" s="895"/>
    </row>
    <row r="1290" spans="1:1">
      <c r="A1290" s="895"/>
    </row>
    <row r="1291" spans="1:1">
      <c r="A1291" s="895"/>
    </row>
    <row r="1292" spans="1:1">
      <c r="A1292" s="895"/>
    </row>
    <row r="1293" spans="1:1">
      <c r="A1293" s="895"/>
    </row>
    <row r="1294" spans="1:1">
      <c r="A1294" s="895"/>
    </row>
    <row r="1295" spans="1:1">
      <c r="A1295" s="895"/>
    </row>
    <row r="1296" spans="1:1">
      <c r="A1296" s="895"/>
    </row>
    <row r="1297" spans="1:1">
      <c r="A1297" s="895"/>
    </row>
    <row r="1298" spans="1:1">
      <c r="A1298" s="895"/>
    </row>
    <row r="1299" spans="1:1">
      <c r="A1299" s="895"/>
    </row>
    <row r="1300" spans="1:1">
      <c r="A1300" s="895"/>
    </row>
    <row r="1301" spans="1:1">
      <c r="A1301" s="895"/>
    </row>
    <row r="1302" spans="1:1">
      <c r="A1302" s="895"/>
    </row>
    <row r="1303" spans="1:1">
      <c r="A1303" s="895"/>
    </row>
    <row r="1304" spans="1:1">
      <c r="A1304" s="895"/>
    </row>
    <row r="1305" spans="1:1">
      <c r="A1305" s="895"/>
    </row>
    <row r="1306" spans="1:1">
      <c r="A1306" s="895"/>
    </row>
    <row r="1307" spans="1:1">
      <c r="A1307" s="895"/>
    </row>
    <row r="1308" spans="1:1">
      <c r="A1308" s="895"/>
    </row>
    <row r="1309" spans="1:1">
      <c r="A1309" s="895"/>
    </row>
    <row r="1310" spans="1:1">
      <c r="A1310" s="895"/>
    </row>
    <row r="1311" spans="1:1">
      <c r="A1311" s="895"/>
    </row>
    <row r="1312" spans="1:1">
      <c r="A1312" s="895"/>
    </row>
    <row r="1313" spans="1:1">
      <c r="A1313" s="895"/>
    </row>
    <row r="1314" spans="1:1">
      <c r="A1314" s="895"/>
    </row>
    <row r="1315" spans="1:1">
      <c r="A1315" s="895"/>
    </row>
    <row r="1316" spans="1:1">
      <c r="A1316" s="895"/>
    </row>
    <row r="1317" spans="1:1">
      <c r="A1317" s="895"/>
    </row>
    <row r="1318" spans="1:1">
      <c r="A1318" s="895"/>
    </row>
    <row r="1319" spans="1:1">
      <c r="A1319" s="895"/>
    </row>
    <row r="1320" spans="1:1">
      <c r="A1320" s="895"/>
    </row>
    <row r="1321" spans="1:1">
      <c r="A1321" s="895"/>
    </row>
    <row r="1322" spans="1:1">
      <c r="A1322" s="895"/>
    </row>
    <row r="1323" spans="1:1">
      <c r="A1323" s="895"/>
    </row>
    <row r="1324" spans="1:1">
      <c r="A1324" s="895"/>
    </row>
    <row r="1325" spans="1:1">
      <c r="A1325" s="895"/>
    </row>
    <row r="1326" spans="1:1">
      <c r="A1326" s="895"/>
    </row>
    <row r="1327" spans="1:1">
      <c r="A1327" s="895"/>
    </row>
    <row r="1328" spans="1:1">
      <c r="A1328" s="895"/>
    </row>
    <row r="1329" spans="1:1">
      <c r="A1329" s="895"/>
    </row>
    <row r="1330" spans="1:1">
      <c r="A1330" s="895"/>
    </row>
    <row r="1331" spans="1:1">
      <c r="A1331" s="895"/>
    </row>
    <row r="1332" spans="1:1">
      <c r="A1332" s="895"/>
    </row>
    <row r="1333" spans="1:1">
      <c r="A1333" s="895"/>
    </row>
    <row r="1334" spans="1:1">
      <c r="A1334" s="895"/>
    </row>
    <row r="1335" spans="1:1">
      <c r="A1335" s="895"/>
    </row>
    <row r="1336" spans="1:1">
      <c r="A1336" s="895"/>
    </row>
    <row r="1337" spans="1:1">
      <c r="A1337" s="895"/>
    </row>
    <row r="1338" spans="1:1">
      <c r="A1338" s="895"/>
    </row>
    <row r="1339" spans="1:1">
      <c r="A1339" s="895"/>
    </row>
    <row r="1340" spans="1:1">
      <c r="A1340" s="895"/>
    </row>
    <row r="1341" spans="1:1">
      <c r="A1341" s="895"/>
    </row>
    <row r="1342" spans="1:1">
      <c r="A1342" s="895"/>
    </row>
    <row r="1343" spans="1:1">
      <c r="A1343" s="895"/>
    </row>
    <row r="1344" spans="1:1">
      <c r="A1344" s="895"/>
    </row>
    <row r="1345" spans="1:1">
      <c r="A1345" s="895"/>
    </row>
    <row r="1346" spans="1:1">
      <c r="A1346" s="895"/>
    </row>
    <row r="1347" spans="1:1">
      <c r="A1347" s="895"/>
    </row>
    <row r="1348" spans="1:1">
      <c r="A1348" s="895"/>
    </row>
    <row r="1349" spans="1:1">
      <c r="A1349" s="895"/>
    </row>
    <row r="1350" spans="1:1">
      <c r="A1350" s="895"/>
    </row>
    <row r="1351" spans="1:1">
      <c r="A1351" s="895"/>
    </row>
    <row r="1352" spans="1:1">
      <c r="A1352" s="895"/>
    </row>
    <row r="1353" spans="1:1">
      <c r="A1353" s="895"/>
    </row>
    <row r="1354" spans="1:1">
      <c r="A1354" s="895"/>
    </row>
    <row r="1355" spans="1:1">
      <c r="A1355" s="895"/>
    </row>
    <row r="1356" spans="1:1">
      <c r="A1356" s="895"/>
    </row>
    <row r="1357" spans="1:1">
      <c r="A1357" s="895"/>
    </row>
    <row r="1358" spans="1:1">
      <c r="A1358" s="895"/>
    </row>
    <row r="1359" spans="1:1">
      <c r="A1359" s="895"/>
    </row>
    <row r="1360" spans="1:1">
      <c r="A1360" s="895"/>
    </row>
    <row r="1361" spans="1:1">
      <c r="A1361" s="895"/>
    </row>
    <row r="1362" spans="1:1">
      <c r="A1362" s="895"/>
    </row>
    <row r="1363" spans="1:1">
      <c r="A1363" s="895"/>
    </row>
    <row r="1364" spans="1:1">
      <c r="A1364" s="895"/>
    </row>
    <row r="1365" spans="1:1">
      <c r="A1365" s="895"/>
    </row>
    <row r="1366" spans="1:1">
      <c r="A1366" s="895"/>
    </row>
    <row r="1367" spans="1:1">
      <c r="A1367" s="895"/>
    </row>
    <row r="1368" spans="1:1">
      <c r="A1368" s="895"/>
    </row>
    <row r="1369" spans="1:1">
      <c r="A1369" s="895"/>
    </row>
    <row r="1370" spans="1:1">
      <c r="A1370" s="895"/>
    </row>
    <row r="1371" spans="1:1">
      <c r="A1371" s="895"/>
    </row>
    <row r="1372" spans="1:1">
      <c r="A1372" s="895"/>
    </row>
    <row r="1373" spans="1:1">
      <c r="A1373" s="895"/>
    </row>
    <row r="1374" spans="1:1">
      <c r="A1374" s="895"/>
    </row>
    <row r="1375" spans="1:1">
      <c r="A1375" s="895"/>
    </row>
    <row r="1376" spans="1:1">
      <c r="A1376" s="895"/>
    </row>
    <row r="1377" spans="1:1">
      <c r="A1377" s="895"/>
    </row>
    <row r="1378" spans="1:1">
      <c r="A1378" s="895"/>
    </row>
    <row r="1379" spans="1:1">
      <c r="A1379" s="895"/>
    </row>
    <row r="1380" spans="1:1">
      <c r="A1380" s="895"/>
    </row>
    <row r="1381" spans="1:1">
      <c r="A1381" s="895"/>
    </row>
    <row r="1382" spans="1:1">
      <c r="A1382" s="895"/>
    </row>
    <row r="1383" spans="1:1">
      <c r="A1383" s="895"/>
    </row>
    <row r="1384" spans="1:1">
      <c r="A1384" s="895"/>
    </row>
    <row r="1385" spans="1:1">
      <c r="A1385" s="895"/>
    </row>
    <row r="1386" spans="1:1">
      <c r="A1386" s="895"/>
    </row>
    <row r="1387" spans="1:1">
      <c r="A1387" s="895"/>
    </row>
    <row r="1388" spans="1:1">
      <c r="A1388" s="895"/>
    </row>
    <row r="1389" spans="1:1">
      <c r="A1389" s="895"/>
    </row>
    <row r="1390" spans="1:1">
      <c r="A1390" s="895"/>
    </row>
    <row r="1391" spans="1:1">
      <c r="A1391" s="895"/>
    </row>
    <row r="1392" spans="1:1">
      <c r="A1392" s="895"/>
    </row>
    <row r="1393" spans="1:1">
      <c r="A1393" s="895"/>
    </row>
    <row r="1394" spans="1:1">
      <c r="A1394" s="895"/>
    </row>
    <row r="1395" spans="1:1">
      <c r="A1395" s="895"/>
    </row>
    <row r="1396" spans="1:1">
      <c r="A1396" s="895"/>
    </row>
    <row r="1397" spans="1:1">
      <c r="A1397" s="895"/>
    </row>
    <row r="1398" spans="1:1">
      <c r="A1398" s="895"/>
    </row>
    <row r="1399" spans="1:1">
      <c r="A1399" s="895"/>
    </row>
    <row r="1400" spans="1:1">
      <c r="A1400" s="895"/>
    </row>
    <row r="1401" spans="1:1">
      <c r="A1401" s="895"/>
    </row>
    <row r="1402" spans="1:1">
      <c r="A1402" s="895"/>
    </row>
    <row r="1403" spans="1:1">
      <c r="A1403" s="895"/>
    </row>
    <row r="1404" spans="1:1">
      <c r="A1404" s="895"/>
    </row>
    <row r="1405" spans="1:1">
      <c r="A1405" s="895"/>
    </row>
    <row r="1406" spans="1:1">
      <c r="A1406" s="895"/>
    </row>
    <row r="1407" spans="1:1">
      <c r="A1407" s="895"/>
    </row>
    <row r="1408" spans="1:1">
      <c r="A1408" s="895"/>
    </row>
    <row r="1409" spans="1:1">
      <c r="A1409" s="895"/>
    </row>
    <row r="1410" spans="1:1">
      <c r="A1410" s="895"/>
    </row>
    <row r="1411" spans="1:1">
      <c r="A1411" s="895"/>
    </row>
    <row r="1412" spans="1:1">
      <c r="A1412" s="895"/>
    </row>
    <row r="1413" spans="1:1">
      <c r="A1413" s="895"/>
    </row>
    <row r="1414" spans="1:1">
      <c r="A1414" s="895"/>
    </row>
    <row r="1415" spans="1:1">
      <c r="A1415" s="895"/>
    </row>
    <row r="1416" spans="1:1">
      <c r="A1416" s="895"/>
    </row>
    <row r="1417" spans="1:1">
      <c r="A1417" s="895"/>
    </row>
    <row r="1418" spans="1:1">
      <c r="A1418" s="895"/>
    </row>
    <row r="1419" spans="1:1">
      <c r="A1419" s="895"/>
    </row>
    <row r="1420" spans="1:1">
      <c r="A1420" s="895"/>
    </row>
    <row r="1421" spans="1:1">
      <c r="A1421" s="895"/>
    </row>
    <row r="1422" spans="1:1">
      <c r="A1422" s="895"/>
    </row>
    <row r="1423" spans="1:1">
      <c r="A1423" s="895"/>
    </row>
    <row r="1424" spans="1:1">
      <c r="A1424" s="895"/>
    </row>
    <row r="1425" spans="1:1">
      <c r="A1425" s="895"/>
    </row>
    <row r="1426" spans="1:1">
      <c r="A1426" s="895"/>
    </row>
    <row r="1427" spans="1:1">
      <c r="A1427" s="895"/>
    </row>
    <row r="1428" spans="1:1">
      <c r="A1428" s="895"/>
    </row>
    <row r="1429" spans="1:1">
      <c r="A1429" s="895"/>
    </row>
    <row r="1430" spans="1:1">
      <c r="A1430" s="895"/>
    </row>
    <row r="1431" spans="1:1">
      <c r="A1431" s="895"/>
    </row>
    <row r="1432" spans="1:1">
      <c r="A1432" s="895"/>
    </row>
    <row r="1433" spans="1:1">
      <c r="A1433" s="895"/>
    </row>
    <row r="1434" spans="1:1">
      <c r="A1434" s="895"/>
    </row>
    <row r="1435" spans="1:1">
      <c r="A1435" s="895"/>
    </row>
    <row r="1436" spans="1:1">
      <c r="A1436" s="895"/>
    </row>
    <row r="1437" spans="1:1">
      <c r="A1437" s="895"/>
    </row>
    <row r="1438" spans="1:1">
      <c r="A1438" s="895"/>
    </row>
    <row r="1439" spans="1:1">
      <c r="A1439" s="895"/>
    </row>
    <row r="1440" spans="1:1">
      <c r="A1440" s="895"/>
    </row>
    <row r="1441" spans="1:1">
      <c r="A1441" s="895"/>
    </row>
    <row r="1442" spans="1:1">
      <c r="A1442" s="895"/>
    </row>
    <row r="1443" spans="1:1">
      <c r="A1443" s="895"/>
    </row>
    <row r="1444" spans="1:1">
      <c r="A1444" s="895"/>
    </row>
    <row r="1445" spans="1:1">
      <c r="A1445" s="895"/>
    </row>
    <row r="1446" spans="1:1">
      <c r="A1446" s="895"/>
    </row>
    <row r="1447" spans="1:1">
      <c r="A1447" s="895"/>
    </row>
    <row r="1448" spans="1:1">
      <c r="A1448" s="895"/>
    </row>
    <row r="1449" spans="1:1">
      <c r="A1449" s="895"/>
    </row>
    <row r="1450" spans="1:1">
      <c r="A1450" s="895"/>
    </row>
    <row r="1451" spans="1:1">
      <c r="A1451" s="895"/>
    </row>
    <row r="1452" spans="1:1">
      <c r="A1452" s="895"/>
    </row>
    <row r="1453" spans="1:1">
      <c r="A1453" s="895"/>
    </row>
    <row r="1454" spans="1:1">
      <c r="A1454" s="895"/>
    </row>
    <row r="1455" spans="1:1">
      <c r="A1455" s="895"/>
    </row>
    <row r="1456" spans="1:1">
      <c r="A1456" s="895"/>
    </row>
    <row r="1457" spans="1:1">
      <c r="A1457" s="895"/>
    </row>
    <row r="1458" spans="1:1">
      <c r="A1458" s="895"/>
    </row>
    <row r="1459" spans="1:1">
      <c r="A1459" s="895"/>
    </row>
    <row r="1460" spans="1:1">
      <c r="A1460" s="895"/>
    </row>
    <row r="1461" spans="1:1">
      <c r="A1461" s="895"/>
    </row>
    <row r="1462" spans="1:1">
      <c r="A1462" s="895"/>
    </row>
    <row r="1463" spans="1:1">
      <c r="A1463" s="895"/>
    </row>
    <row r="1464" spans="1:1">
      <c r="A1464" s="895"/>
    </row>
    <row r="1465" spans="1:1">
      <c r="A1465" s="895"/>
    </row>
    <row r="1466" spans="1:1">
      <c r="A1466" s="895"/>
    </row>
    <row r="1467" spans="1:1">
      <c r="A1467" s="895"/>
    </row>
    <row r="1468" spans="1:1">
      <c r="A1468" s="895"/>
    </row>
    <row r="1469" spans="1:1">
      <c r="A1469" s="895"/>
    </row>
    <row r="1470" spans="1:1">
      <c r="A1470" s="895"/>
    </row>
    <row r="1471" spans="1:1">
      <c r="A1471" s="895"/>
    </row>
    <row r="1472" spans="1:1">
      <c r="A1472" s="895"/>
    </row>
    <row r="1473" spans="1:1">
      <c r="A1473" s="895"/>
    </row>
    <row r="1474" spans="1:1">
      <c r="A1474" s="895"/>
    </row>
    <row r="1475" spans="1:1">
      <c r="A1475" s="895"/>
    </row>
    <row r="1476" spans="1:1">
      <c r="A1476" s="895"/>
    </row>
    <row r="1477" spans="1:1">
      <c r="A1477" s="895"/>
    </row>
    <row r="1478" spans="1:1">
      <c r="A1478" s="895"/>
    </row>
    <row r="1479" spans="1:1">
      <c r="A1479" s="895"/>
    </row>
    <row r="1480" spans="1:1">
      <c r="A1480" s="895"/>
    </row>
    <row r="1481" spans="1:1">
      <c r="A1481" s="895"/>
    </row>
    <row r="1482" spans="1:1">
      <c r="A1482" s="895"/>
    </row>
    <row r="1483" spans="1:1">
      <c r="A1483" s="895"/>
    </row>
    <row r="1484" spans="1:1">
      <c r="A1484" s="895"/>
    </row>
    <row r="1485" spans="1:1">
      <c r="A1485" s="895"/>
    </row>
    <row r="1486" spans="1:1">
      <c r="A1486" s="895"/>
    </row>
    <row r="1487" spans="1:1">
      <c r="A1487" s="895"/>
    </row>
    <row r="1488" spans="1:1">
      <c r="A1488" s="895"/>
    </row>
    <row r="1489" spans="1:1">
      <c r="A1489" s="895"/>
    </row>
    <row r="1490" spans="1:1">
      <c r="A1490" s="895"/>
    </row>
    <row r="1491" spans="1:1">
      <c r="A1491" s="895"/>
    </row>
    <row r="1492" spans="1:1">
      <c r="A1492" s="895"/>
    </row>
    <row r="1493" spans="1:1">
      <c r="A1493" s="895"/>
    </row>
    <row r="1494" spans="1:1">
      <c r="A1494" s="895"/>
    </row>
    <row r="1495" spans="1:1">
      <c r="A1495" s="895"/>
    </row>
    <row r="1496" spans="1:1">
      <c r="A1496" s="895"/>
    </row>
    <row r="1497" spans="1:1">
      <c r="A1497" s="895"/>
    </row>
    <row r="1498" spans="1:1">
      <c r="A1498" s="895"/>
    </row>
    <row r="1499" spans="1:1">
      <c r="A1499" s="895"/>
    </row>
    <row r="1500" spans="1:1">
      <c r="A1500" s="895"/>
    </row>
    <row r="1501" spans="1:1">
      <c r="A1501" s="895"/>
    </row>
    <row r="1502" spans="1:1">
      <c r="A1502" s="895"/>
    </row>
    <row r="1503" spans="1:1">
      <c r="A1503" s="895"/>
    </row>
    <row r="1504" spans="1:1">
      <c r="A1504" s="895"/>
    </row>
    <row r="1505" spans="1:1">
      <c r="A1505" s="895"/>
    </row>
    <row r="1506" spans="1:1">
      <c r="A1506" s="895"/>
    </row>
    <row r="1507" spans="1:1">
      <c r="A1507" s="895"/>
    </row>
    <row r="1508" spans="1:1">
      <c r="A1508" s="895"/>
    </row>
    <row r="1509" spans="1:1">
      <c r="A1509" s="895"/>
    </row>
    <row r="1510" spans="1:1">
      <c r="A1510" s="895"/>
    </row>
    <row r="1511" spans="1:1">
      <c r="A1511" s="895"/>
    </row>
    <row r="1512" spans="1:1">
      <c r="A1512" s="895"/>
    </row>
    <row r="1513" spans="1:1">
      <c r="A1513" s="895"/>
    </row>
    <row r="1514" spans="1:1">
      <c r="A1514" s="895"/>
    </row>
    <row r="1515" spans="1:1">
      <c r="A1515" s="895"/>
    </row>
    <row r="1516" spans="1:1">
      <c r="A1516" s="895"/>
    </row>
    <row r="1517" spans="1:1">
      <c r="A1517" s="895"/>
    </row>
    <row r="1518" spans="1:1">
      <c r="A1518" s="895"/>
    </row>
    <row r="1519" spans="1:1">
      <c r="A1519" s="895"/>
    </row>
    <row r="1520" spans="1:1">
      <c r="A1520" s="895"/>
    </row>
    <row r="1521" spans="1:1">
      <c r="A1521" s="895"/>
    </row>
    <row r="1522" spans="1:1">
      <c r="A1522" s="895"/>
    </row>
    <row r="1523" spans="1:1">
      <c r="A1523" s="895"/>
    </row>
    <row r="1524" spans="1:1">
      <c r="A1524" s="895"/>
    </row>
    <row r="1525" spans="1:1">
      <c r="A1525" s="895"/>
    </row>
    <row r="1526" spans="1:1">
      <c r="A1526" s="895"/>
    </row>
    <row r="1527" spans="1:1">
      <c r="A1527" s="895"/>
    </row>
    <row r="1528" spans="1:1">
      <c r="A1528" s="895"/>
    </row>
    <row r="1529" spans="1:1">
      <c r="A1529" s="895"/>
    </row>
    <row r="1530" spans="1:1">
      <c r="A1530" s="895"/>
    </row>
    <row r="1531" spans="1:1">
      <c r="A1531" s="895"/>
    </row>
    <row r="1532" spans="1:1">
      <c r="A1532" s="895"/>
    </row>
    <row r="1533" spans="1:1">
      <c r="A1533" s="895"/>
    </row>
    <row r="1534" spans="1:1">
      <c r="A1534" s="895"/>
    </row>
    <row r="1535" spans="1:1">
      <c r="A1535" s="895"/>
    </row>
    <row r="1536" spans="1:1">
      <c r="A1536" s="895"/>
    </row>
    <row r="1537" spans="1:1">
      <c r="A1537" s="895"/>
    </row>
    <row r="1538" spans="1:1">
      <c r="A1538" s="895"/>
    </row>
    <row r="1539" spans="1:1">
      <c r="A1539" s="895"/>
    </row>
    <row r="1540" spans="1:1">
      <c r="A1540" s="895"/>
    </row>
    <row r="1541" spans="1:1">
      <c r="A1541" s="895"/>
    </row>
    <row r="1542" spans="1:1">
      <c r="A1542" s="895"/>
    </row>
    <row r="1543" spans="1:1">
      <c r="A1543" s="895"/>
    </row>
    <row r="1544" spans="1:1">
      <c r="A1544" s="895"/>
    </row>
    <row r="1545" spans="1:1">
      <c r="A1545" s="895"/>
    </row>
    <row r="1546" spans="1:1">
      <c r="A1546" s="895"/>
    </row>
    <row r="1547" spans="1:1">
      <c r="A1547" s="895"/>
    </row>
    <row r="1548" spans="1:1">
      <c r="A1548" s="895"/>
    </row>
    <row r="1549" spans="1:1">
      <c r="A1549" s="895"/>
    </row>
    <row r="1550" spans="1:1">
      <c r="A1550" s="895"/>
    </row>
    <row r="1551" spans="1:1">
      <c r="A1551" s="895"/>
    </row>
    <row r="1552" spans="1:1">
      <c r="A1552" s="895"/>
    </row>
    <row r="1553" spans="1:1">
      <c r="A1553" s="895"/>
    </row>
    <row r="1554" spans="1:1">
      <c r="A1554" s="895"/>
    </row>
    <row r="1555" spans="1:1">
      <c r="A1555" s="895"/>
    </row>
    <row r="1556" spans="1:1">
      <c r="A1556" s="895"/>
    </row>
    <row r="1557" spans="1:1">
      <c r="A1557" s="895"/>
    </row>
    <row r="1558" spans="1:1">
      <c r="A1558" s="895"/>
    </row>
    <row r="1559" spans="1:1">
      <c r="A1559" s="895"/>
    </row>
    <row r="1560" spans="1:1">
      <c r="A1560" s="895"/>
    </row>
    <row r="1561" spans="1:1">
      <c r="A1561" s="895"/>
    </row>
    <row r="1562" spans="1:1">
      <c r="A1562" s="895"/>
    </row>
    <row r="1563" spans="1:1">
      <c r="A1563" s="895"/>
    </row>
    <row r="1564" spans="1:1">
      <c r="A1564" s="895"/>
    </row>
    <row r="1565" spans="1:1">
      <c r="A1565" s="895"/>
    </row>
    <row r="1566" spans="1:1">
      <c r="A1566" s="895"/>
    </row>
    <row r="1567" spans="1:1">
      <c r="A1567" s="895"/>
    </row>
    <row r="1568" spans="1:1">
      <c r="A1568" s="895"/>
    </row>
    <row r="1569" spans="1:1">
      <c r="A1569" s="895"/>
    </row>
    <row r="1570" spans="1:1">
      <c r="A1570" s="895"/>
    </row>
    <row r="1571" spans="1:1">
      <c r="A1571" s="895"/>
    </row>
    <row r="1572" spans="1:1">
      <c r="A1572" s="895"/>
    </row>
    <row r="1573" spans="1:1">
      <c r="A1573" s="895"/>
    </row>
    <row r="1574" spans="1:1">
      <c r="A1574" s="895"/>
    </row>
    <row r="1575" spans="1:1">
      <c r="A1575" s="895"/>
    </row>
    <row r="1576" spans="1:1">
      <c r="A1576" s="895"/>
    </row>
    <row r="1577" spans="1:1">
      <c r="A1577" s="895"/>
    </row>
    <row r="1578" spans="1:1">
      <c r="A1578" s="895"/>
    </row>
    <row r="1579" spans="1:1">
      <c r="A1579" s="895"/>
    </row>
    <row r="1580" spans="1:1">
      <c r="A1580" s="895"/>
    </row>
    <row r="1581" spans="1:1">
      <c r="A1581" s="895"/>
    </row>
    <row r="1582" spans="1:1">
      <c r="A1582" s="895"/>
    </row>
    <row r="1583" spans="1:1">
      <c r="A1583" s="895"/>
    </row>
    <row r="1584" spans="1:1">
      <c r="A1584" s="895"/>
    </row>
    <row r="1585" spans="1:1">
      <c r="A1585" s="895"/>
    </row>
    <row r="1586" spans="1:1">
      <c r="A1586" s="895"/>
    </row>
    <row r="1587" spans="1:1">
      <c r="A1587" s="895"/>
    </row>
    <row r="1588" spans="1:1">
      <c r="A1588" s="895"/>
    </row>
    <row r="1589" spans="1:1">
      <c r="A1589" s="895"/>
    </row>
    <row r="1590" spans="1:1">
      <c r="A1590" s="895"/>
    </row>
    <row r="1591" spans="1:1">
      <c r="A1591" s="895"/>
    </row>
    <row r="1592" spans="1:1">
      <c r="A1592" s="895"/>
    </row>
    <row r="1593" spans="1:1">
      <c r="A1593" s="895"/>
    </row>
    <row r="1594" spans="1:1">
      <c r="A1594" s="895"/>
    </row>
    <row r="1595" spans="1:1">
      <c r="A1595" s="895"/>
    </row>
    <row r="1596" spans="1:1">
      <c r="A1596" s="895"/>
    </row>
    <row r="1597" spans="1:1">
      <c r="A1597" s="895"/>
    </row>
    <row r="1598" spans="1:1">
      <c r="A1598" s="895"/>
    </row>
    <row r="1599" spans="1:1">
      <c r="A1599" s="895"/>
    </row>
    <row r="1600" spans="1:1">
      <c r="A1600" s="895"/>
    </row>
    <row r="1601" spans="1:1">
      <c r="A1601" s="895"/>
    </row>
    <row r="1602" spans="1:1">
      <c r="A1602" s="895"/>
    </row>
    <row r="1603" spans="1:1">
      <c r="A1603" s="895"/>
    </row>
    <row r="1604" spans="1:1">
      <c r="A1604" s="895"/>
    </row>
    <row r="1605" spans="1:1">
      <c r="A1605" s="895"/>
    </row>
    <row r="1606" spans="1:1">
      <c r="A1606" s="895"/>
    </row>
    <row r="1607" spans="1:1">
      <c r="A1607" s="895"/>
    </row>
    <row r="1608" spans="1:1">
      <c r="A1608" s="895"/>
    </row>
    <row r="1609" spans="1:1">
      <c r="A1609" s="895"/>
    </row>
    <row r="1610" spans="1:1">
      <c r="A1610" s="895"/>
    </row>
    <row r="1611" spans="1:1">
      <c r="A1611" s="895"/>
    </row>
    <row r="1612" spans="1:1">
      <c r="A1612" s="895"/>
    </row>
    <row r="1613" spans="1:1">
      <c r="A1613" s="895"/>
    </row>
    <row r="1614" spans="1:1">
      <c r="A1614" s="895"/>
    </row>
    <row r="1615" spans="1:1">
      <c r="A1615" s="895"/>
    </row>
    <row r="1616" spans="1:1">
      <c r="A1616" s="895"/>
    </row>
    <row r="1617" spans="1:1">
      <c r="A1617" s="895"/>
    </row>
    <row r="1618" spans="1:1">
      <c r="A1618" s="895"/>
    </row>
    <row r="1619" spans="1:1">
      <c r="A1619" s="895"/>
    </row>
    <row r="1620" spans="1:1">
      <c r="A1620" s="895"/>
    </row>
    <row r="1621" spans="1:1">
      <c r="A1621" s="895"/>
    </row>
    <row r="1622" spans="1:1">
      <c r="A1622" s="895"/>
    </row>
    <row r="1623" spans="1:1">
      <c r="A1623" s="895"/>
    </row>
    <row r="1624" spans="1:1">
      <c r="A1624" s="895"/>
    </row>
    <row r="1625" spans="1:1">
      <c r="A1625" s="895"/>
    </row>
    <row r="1626" spans="1:1">
      <c r="A1626" s="895"/>
    </row>
    <row r="1627" spans="1:1">
      <c r="A1627" s="895"/>
    </row>
    <row r="1628" spans="1:1">
      <c r="A1628" s="895"/>
    </row>
    <row r="1629" spans="1:1">
      <c r="A1629" s="895"/>
    </row>
    <row r="1630" spans="1:1">
      <c r="A1630" s="895"/>
    </row>
    <row r="1631" spans="1:1">
      <c r="A1631" s="895"/>
    </row>
    <row r="1632" spans="1:1">
      <c r="A1632" s="895"/>
    </row>
    <row r="1633" spans="1:1">
      <c r="A1633" s="895"/>
    </row>
    <row r="1634" spans="1:1">
      <c r="A1634" s="895"/>
    </row>
    <row r="1635" spans="1:1">
      <c r="A1635" s="895"/>
    </row>
    <row r="1636" spans="1:1">
      <c r="A1636" s="895"/>
    </row>
    <row r="1637" spans="1:1">
      <c r="A1637" s="895"/>
    </row>
    <row r="1638" spans="1:1">
      <c r="A1638" s="895"/>
    </row>
    <row r="1639" spans="1:1">
      <c r="A1639" s="895"/>
    </row>
    <row r="1640" spans="1:1">
      <c r="A1640" s="895"/>
    </row>
    <row r="1641" spans="1:1">
      <c r="A1641" s="895"/>
    </row>
    <row r="1642" spans="1:1">
      <c r="A1642" s="895"/>
    </row>
    <row r="1643" spans="1:1">
      <c r="A1643" s="895"/>
    </row>
    <row r="1644" spans="1:1">
      <c r="A1644" s="895"/>
    </row>
    <row r="1645" spans="1:1">
      <c r="A1645" s="895"/>
    </row>
    <row r="1646" spans="1:1">
      <c r="A1646" s="895"/>
    </row>
    <row r="1647" spans="1:1">
      <c r="A1647" s="895"/>
    </row>
    <row r="1648" spans="1:1">
      <c r="A1648" s="895"/>
    </row>
    <row r="1649" spans="1:1">
      <c r="A1649" s="895"/>
    </row>
    <row r="1650" spans="1:1">
      <c r="A1650" s="895"/>
    </row>
    <row r="1651" spans="1:1">
      <c r="A1651" s="895"/>
    </row>
    <row r="1652" spans="1:1">
      <c r="A1652" s="895"/>
    </row>
    <row r="1653" spans="1:1">
      <c r="A1653" s="895"/>
    </row>
    <row r="1654" spans="1:1">
      <c r="A1654" s="895"/>
    </row>
    <row r="1655" spans="1:1">
      <c r="A1655" s="895"/>
    </row>
    <row r="1656" spans="1:1">
      <c r="A1656" s="895"/>
    </row>
    <row r="1657" spans="1:1">
      <c r="A1657" s="895"/>
    </row>
    <row r="1658" spans="1:1">
      <c r="A1658" s="895"/>
    </row>
    <row r="1659" spans="1:1">
      <c r="A1659" s="895"/>
    </row>
    <row r="1660" spans="1:1">
      <c r="A1660" s="895"/>
    </row>
    <row r="1661" spans="1:1">
      <c r="A1661" s="895"/>
    </row>
    <row r="1662" spans="1:1">
      <c r="A1662" s="895"/>
    </row>
    <row r="1663" spans="1:1">
      <c r="A1663" s="895"/>
    </row>
    <row r="1664" spans="1:1">
      <c r="A1664" s="895"/>
    </row>
    <row r="1665" spans="1:1">
      <c r="A1665" s="895"/>
    </row>
    <row r="1666" spans="1:1">
      <c r="A1666" s="895"/>
    </row>
    <row r="1667" spans="1:1">
      <c r="A1667" s="895"/>
    </row>
    <row r="1668" spans="1:1">
      <c r="A1668" s="895"/>
    </row>
    <row r="1669" spans="1:1">
      <c r="A1669" s="895"/>
    </row>
    <row r="1670" spans="1:1">
      <c r="A1670" s="895"/>
    </row>
    <row r="1671" spans="1:1">
      <c r="A1671" s="895"/>
    </row>
    <row r="1672" spans="1:1">
      <c r="A1672" s="895"/>
    </row>
    <row r="1673" spans="1:1">
      <c r="A1673" s="895"/>
    </row>
    <row r="1674" spans="1:1">
      <c r="A1674" s="895"/>
    </row>
    <row r="1675" spans="1:1">
      <c r="A1675" s="895"/>
    </row>
    <row r="1676" spans="1:1">
      <c r="A1676" s="895"/>
    </row>
    <row r="1677" spans="1:1">
      <c r="A1677" s="895"/>
    </row>
    <row r="1678" spans="1:1">
      <c r="A1678" s="895"/>
    </row>
    <row r="1679" spans="1:1">
      <c r="A1679" s="895"/>
    </row>
    <row r="1680" spans="1:1">
      <c r="A1680" s="895"/>
    </row>
    <row r="1681" spans="1:1">
      <c r="A1681" s="895"/>
    </row>
    <row r="1682" spans="1:1">
      <c r="A1682" s="895"/>
    </row>
    <row r="1683" spans="1:1">
      <c r="A1683" s="895"/>
    </row>
    <row r="1684" spans="1:1">
      <c r="A1684" s="895"/>
    </row>
    <row r="1685" spans="1:1">
      <c r="A1685" s="895"/>
    </row>
    <row r="1686" spans="1:1">
      <c r="A1686" s="895"/>
    </row>
    <row r="1687" spans="1:1">
      <c r="A1687" s="895"/>
    </row>
    <row r="1688" spans="1:1">
      <c r="A1688" s="895"/>
    </row>
    <row r="1689" spans="1:1">
      <c r="A1689" s="895"/>
    </row>
    <row r="1690" spans="1:1">
      <c r="A1690" s="895"/>
    </row>
    <row r="1691" spans="1:1">
      <c r="A1691" s="895"/>
    </row>
    <row r="1692" spans="1:1">
      <c r="A1692" s="895"/>
    </row>
    <row r="1693" spans="1:1">
      <c r="A1693" s="895"/>
    </row>
    <row r="1694" spans="1:1">
      <c r="A1694" s="895"/>
    </row>
    <row r="1695" spans="1:1">
      <c r="A1695" s="895"/>
    </row>
    <row r="1696" spans="1:1">
      <c r="A1696" s="895"/>
    </row>
    <row r="1697" spans="1:1">
      <c r="A1697" s="895"/>
    </row>
    <row r="1698" spans="1:1">
      <c r="A1698" s="895"/>
    </row>
    <row r="1699" spans="1:1">
      <c r="A1699" s="895"/>
    </row>
    <row r="1700" spans="1:1">
      <c r="A1700" s="895"/>
    </row>
    <row r="1701" spans="1:1">
      <c r="A1701" s="895"/>
    </row>
    <row r="1702" spans="1:1">
      <c r="A1702" s="895"/>
    </row>
    <row r="1703" spans="1:1">
      <c r="A1703" s="895"/>
    </row>
    <row r="1704" spans="1:1">
      <c r="A1704" s="895"/>
    </row>
    <row r="1705" spans="1:1">
      <c r="A1705" s="895"/>
    </row>
    <row r="1706" spans="1:1">
      <c r="A1706" s="895"/>
    </row>
    <row r="1707" spans="1:1">
      <c r="A1707" s="895"/>
    </row>
    <row r="1708" spans="1:1">
      <c r="A1708" s="895"/>
    </row>
    <row r="1709" spans="1:1">
      <c r="A1709" s="895"/>
    </row>
    <row r="1710" spans="1:1">
      <c r="A1710" s="895"/>
    </row>
    <row r="1711" spans="1:1">
      <c r="A1711" s="895"/>
    </row>
    <row r="1712" spans="1:1">
      <c r="A1712" s="895"/>
    </row>
    <row r="1713" spans="1:1">
      <c r="A1713" s="895"/>
    </row>
    <row r="1714" spans="1:1">
      <c r="A1714" s="895"/>
    </row>
    <row r="1715" spans="1:1">
      <c r="A1715" s="895"/>
    </row>
    <row r="1716" spans="1:1">
      <c r="A1716" s="895"/>
    </row>
    <row r="1717" spans="1:1">
      <c r="A1717" s="895"/>
    </row>
    <row r="1718" spans="1:1">
      <c r="A1718" s="895"/>
    </row>
    <row r="1719" spans="1:1">
      <c r="A1719" s="895"/>
    </row>
    <row r="1720" spans="1:1">
      <c r="A1720" s="895"/>
    </row>
    <row r="1721" spans="1:1">
      <c r="A1721" s="895"/>
    </row>
    <row r="1722" spans="1:1">
      <c r="A1722" s="895"/>
    </row>
    <row r="1723" spans="1:1">
      <c r="A1723" s="895"/>
    </row>
    <row r="1724" spans="1:1">
      <c r="A1724" s="895"/>
    </row>
    <row r="1725" spans="1:1">
      <c r="A1725" s="895"/>
    </row>
    <row r="1726" spans="1:1">
      <c r="A1726" s="895"/>
    </row>
    <row r="1727" spans="1:1">
      <c r="A1727" s="895"/>
    </row>
    <row r="1728" spans="1:1">
      <c r="A1728" s="895"/>
    </row>
    <row r="1729" spans="1:1">
      <c r="A1729" s="895"/>
    </row>
    <row r="1730" spans="1:1">
      <c r="A1730" s="895"/>
    </row>
    <row r="1731" spans="1:1">
      <c r="A1731" s="895"/>
    </row>
    <row r="1732" spans="1:1">
      <c r="A1732" s="895"/>
    </row>
    <row r="1733" spans="1:1">
      <c r="A1733" s="895"/>
    </row>
    <row r="1734" spans="1:1">
      <c r="A1734" s="895"/>
    </row>
    <row r="1735" spans="1:1">
      <c r="A1735" s="895"/>
    </row>
    <row r="1736" spans="1:1">
      <c r="A1736" s="895"/>
    </row>
    <row r="1737" spans="1:1">
      <c r="A1737" s="895"/>
    </row>
    <row r="1738" spans="1:1">
      <c r="A1738" s="895"/>
    </row>
    <row r="1739" spans="1:1">
      <c r="A1739" s="895"/>
    </row>
    <row r="1740" spans="1:1">
      <c r="A1740" s="895"/>
    </row>
    <row r="1741" spans="1:1">
      <c r="A1741" s="895"/>
    </row>
    <row r="1742" spans="1:1">
      <c r="A1742" s="895"/>
    </row>
    <row r="1743" spans="1:1">
      <c r="A1743" s="895"/>
    </row>
    <row r="1744" spans="1:1">
      <c r="A1744" s="895"/>
    </row>
    <row r="1745" spans="1:1">
      <c r="A1745" s="895"/>
    </row>
    <row r="1746" spans="1:1">
      <c r="A1746" s="895"/>
    </row>
    <row r="1747" spans="1:1">
      <c r="A1747" s="895"/>
    </row>
    <row r="1748" spans="1:1">
      <c r="A1748" s="895"/>
    </row>
    <row r="1749" spans="1:1">
      <c r="A1749" s="895"/>
    </row>
    <row r="1750" spans="1:1">
      <c r="A1750" s="895"/>
    </row>
    <row r="1751" spans="1:1">
      <c r="A1751" s="895"/>
    </row>
    <row r="1752" spans="1:1">
      <c r="A1752" s="895"/>
    </row>
    <row r="1753" spans="1:1">
      <c r="A1753" s="895"/>
    </row>
    <row r="1754" spans="1:1">
      <c r="A1754" s="895"/>
    </row>
    <row r="1755" spans="1:1">
      <c r="A1755" s="895"/>
    </row>
    <row r="1756" spans="1:1">
      <c r="A1756" s="895"/>
    </row>
    <row r="1757" spans="1:1">
      <c r="A1757" s="895"/>
    </row>
    <row r="1758" spans="1:1">
      <c r="A1758" s="895"/>
    </row>
    <row r="1759" spans="1:1">
      <c r="A1759" s="895"/>
    </row>
    <row r="1760" spans="1:1">
      <c r="A1760" s="895"/>
    </row>
    <row r="1761" spans="1:1">
      <c r="A1761" s="895"/>
    </row>
    <row r="1762" spans="1:1">
      <c r="A1762" s="895"/>
    </row>
    <row r="1763" spans="1:1">
      <c r="A1763" s="895"/>
    </row>
    <row r="1764" spans="1:1">
      <c r="A1764" s="895"/>
    </row>
    <row r="1765" spans="1:1">
      <c r="A1765" s="895"/>
    </row>
    <row r="1766" spans="1:1">
      <c r="A1766" s="895"/>
    </row>
    <row r="1767" spans="1:1">
      <c r="A1767" s="895"/>
    </row>
    <row r="1768" spans="1:1">
      <c r="A1768" s="895"/>
    </row>
    <row r="1769" spans="1:1">
      <c r="A1769" s="895"/>
    </row>
    <row r="1770" spans="1:1">
      <c r="A1770" s="895"/>
    </row>
    <row r="1771" spans="1:1">
      <c r="A1771" s="895"/>
    </row>
    <row r="1772" spans="1:1">
      <c r="A1772" s="895"/>
    </row>
    <row r="1773" spans="1:1">
      <c r="A1773" s="895"/>
    </row>
    <row r="1774" spans="1:1">
      <c r="A1774" s="895"/>
    </row>
    <row r="1775" spans="1:1">
      <c r="A1775" s="895"/>
    </row>
    <row r="1776" spans="1:1">
      <c r="A1776" s="895"/>
    </row>
    <row r="1777" spans="1:1">
      <c r="A1777" s="895"/>
    </row>
    <row r="1778" spans="1:1">
      <c r="A1778" s="895"/>
    </row>
    <row r="1779" spans="1:1">
      <c r="A1779" s="895"/>
    </row>
    <row r="1780" spans="1:1">
      <c r="A1780" s="895"/>
    </row>
    <row r="1781" spans="1:1">
      <c r="A1781" s="895"/>
    </row>
    <row r="1782" spans="1:1">
      <c r="A1782" s="895"/>
    </row>
    <row r="1783" spans="1:1">
      <c r="A1783" s="895"/>
    </row>
    <row r="1784" spans="1:1">
      <c r="A1784" s="895"/>
    </row>
    <row r="1785" spans="1:1">
      <c r="A1785" s="895"/>
    </row>
    <row r="1786" spans="1:1">
      <c r="A1786" s="895"/>
    </row>
    <row r="1787" spans="1:1">
      <c r="A1787" s="895"/>
    </row>
    <row r="1788" spans="1:1">
      <c r="A1788" s="895"/>
    </row>
    <row r="1789" spans="1:1">
      <c r="A1789" s="895"/>
    </row>
    <row r="1790" spans="1:1">
      <c r="A1790" s="895"/>
    </row>
    <row r="1791" spans="1:1">
      <c r="A1791" s="895"/>
    </row>
    <row r="1792" spans="1:1">
      <c r="A1792" s="895"/>
    </row>
    <row r="1793" spans="1:1">
      <c r="A1793" s="895"/>
    </row>
    <row r="1794" spans="1:1">
      <c r="A1794" s="895"/>
    </row>
    <row r="1795" spans="1:1">
      <c r="A1795" s="895"/>
    </row>
    <row r="1796" spans="1:1">
      <c r="A1796" s="895"/>
    </row>
    <row r="1797" spans="1:1">
      <c r="A1797" s="895"/>
    </row>
    <row r="1798" spans="1:1">
      <c r="A1798" s="895"/>
    </row>
    <row r="1799" spans="1:1">
      <c r="A1799" s="895"/>
    </row>
    <row r="1800" spans="1:1">
      <c r="A1800" s="895"/>
    </row>
    <row r="1801" spans="1:1">
      <c r="A1801" s="895"/>
    </row>
    <row r="1802" spans="1:1">
      <c r="A1802" s="895"/>
    </row>
    <row r="1803" spans="1:1">
      <c r="A1803" s="895"/>
    </row>
    <row r="1804" spans="1:1">
      <c r="A1804" s="895"/>
    </row>
    <row r="1805" spans="1:1">
      <c r="A1805" s="895"/>
    </row>
    <row r="1806" spans="1:1">
      <c r="A1806" s="895"/>
    </row>
    <row r="1807" spans="1:1">
      <c r="A1807" s="895"/>
    </row>
    <row r="1808" spans="1:1">
      <c r="A1808" s="895"/>
    </row>
    <row r="1809" spans="1:1">
      <c r="A1809" s="895"/>
    </row>
    <row r="1810" spans="1:1">
      <c r="A1810" s="895"/>
    </row>
    <row r="1811" spans="1:1">
      <c r="A1811" s="895"/>
    </row>
    <row r="1812" spans="1:1">
      <c r="A1812" s="895"/>
    </row>
    <row r="1813" spans="1:1">
      <c r="A1813" s="895"/>
    </row>
    <row r="1814" spans="1:1">
      <c r="A1814" s="895"/>
    </row>
    <row r="1815" spans="1:1">
      <c r="A1815" s="895"/>
    </row>
    <row r="1816" spans="1:1">
      <c r="A1816" s="895"/>
    </row>
    <row r="1817" spans="1:1">
      <c r="A1817" s="895"/>
    </row>
    <row r="1818" spans="1:1">
      <c r="A1818" s="895"/>
    </row>
    <row r="1819" spans="1:1">
      <c r="A1819" s="895"/>
    </row>
    <row r="1820" spans="1:1">
      <c r="A1820" s="895"/>
    </row>
    <row r="1821" spans="1:1">
      <c r="A1821" s="895"/>
    </row>
    <row r="1822" spans="1:1">
      <c r="A1822" s="895"/>
    </row>
    <row r="1823" spans="1:1">
      <c r="A1823" s="895"/>
    </row>
    <row r="1824" spans="1:1">
      <c r="A1824" s="895"/>
    </row>
    <row r="1825" spans="1:1">
      <c r="A1825" s="895"/>
    </row>
    <row r="1826" spans="1:1">
      <c r="A1826" s="895"/>
    </row>
    <row r="1827" spans="1:1">
      <c r="A1827" s="895"/>
    </row>
    <row r="1828" spans="1:1">
      <c r="A1828" s="895"/>
    </row>
    <row r="1829" spans="1:1">
      <c r="A1829" s="895"/>
    </row>
    <row r="1830" spans="1:1">
      <c r="A1830" s="895"/>
    </row>
    <row r="1831" spans="1:1">
      <c r="A1831" s="895"/>
    </row>
    <row r="1832" spans="1:1">
      <c r="A1832" s="895"/>
    </row>
    <row r="1833" spans="1:1">
      <c r="A1833" s="895"/>
    </row>
    <row r="1834" spans="1:1">
      <c r="A1834" s="895"/>
    </row>
    <row r="1835" spans="1:1">
      <c r="A1835" s="895"/>
    </row>
    <row r="1836" spans="1:1">
      <c r="A1836" s="895"/>
    </row>
    <row r="1837" spans="1:1">
      <c r="A1837" s="895"/>
    </row>
    <row r="1838" spans="1:1">
      <c r="A1838" s="895"/>
    </row>
    <row r="1839" spans="1:1">
      <c r="A1839" s="895"/>
    </row>
    <row r="1840" spans="1:1">
      <c r="A1840" s="895"/>
    </row>
    <row r="1841" spans="1:1">
      <c r="A1841" s="895"/>
    </row>
    <row r="1842" spans="1:1">
      <c r="A1842" s="895"/>
    </row>
    <row r="1843" spans="1:1">
      <c r="A1843" s="895"/>
    </row>
    <row r="1844" spans="1:1">
      <c r="A1844" s="895"/>
    </row>
    <row r="1845" spans="1:1">
      <c r="A1845" s="895"/>
    </row>
    <row r="1846" spans="1:1">
      <c r="A1846" s="895"/>
    </row>
    <row r="1847" spans="1:1">
      <c r="A1847" s="895"/>
    </row>
    <row r="1848" spans="1:1">
      <c r="A1848" s="895"/>
    </row>
    <row r="1849" spans="1:1">
      <c r="A1849" s="895"/>
    </row>
    <row r="1850" spans="1:1">
      <c r="A1850" s="895"/>
    </row>
    <row r="1851" spans="1:1">
      <c r="A1851" s="895"/>
    </row>
    <row r="1852" spans="1:1">
      <c r="A1852" s="895"/>
    </row>
    <row r="1853" spans="1:1">
      <c r="A1853" s="895"/>
    </row>
    <row r="1854" spans="1:1">
      <c r="A1854" s="895"/>
    </row>
    <row r="1855" spans="1:1">
      <c r="A1855" s="895"/>
    </row>
    <row r="1856" spans="1:1">
      <c r="A1856" s="895"/>
    </row>
    <row r="1857" spans="1:1">
      <c r="A1857" s="895"/>
    </row>
    <row r="1858" spans="1:1">
      <c r="A1858" s="895"/>
    </row>
    <row r="1859" spans="1:1">
      <c r="A1859" s="895"/>
    </row>
    <row r="1860" spans="1:1">
      <c r="A1860" s="895"/>
    </row>
    <row r="1861" spans="1:1">
      <c r="A1861" s="895"/>
    </row>
    <row r="1862" spans="1:1">
      <c r="A1862" s="895"/>
    </row>
    <row r="1863" spans="1:1">
      <c r="A1863" s="895"/>
    </row>
    <row r="1864" spans="1:1">
      <c r="A1864" s="895"/>
    </row>
    <row r="1865" spans="1:1">
      <c r="A1865" s="895"/>
    </row>
    <row r="1866" spans="1:1">
      <c r="A1866" s="895"/>
    </row>
    <row r="1867" spans="1:1">
      <c r="A1867" s="895"/>
    </row>
    <row r="1868" spans="1:1">
      <c r="A1868" s="895"/>
    </row>
    <row r="1869" spans="1:1">
      <c r="A1869" s="895"/>
    </row>
    <row r="1870" spans="1:1">
      <c r="A1870" s="895"/>
    </row>
    <row r="1871" spans="1:1">
      <c r="A1871" s="895"/>
    </row>
    <row r="1872" spans="1:1">
      <c r="A1872" s="895"/>
    </row>
    <row r="1873" spans="1:1">
      <c r="A1873" s="895"/>
    </row>
    <row r="1874" spans="1:1">
      <c r="A1874" s="895"/>
    </row>
    <row r="1875" spans="1:1">
      <c r="A1875" s="895"/>
    </row>
    <row r="1876" spans="1:1">
      <c r="A1876" s="895"/>
    </row>
    <row r="1877" spans="1:1">
      <c r="A1877" s="895"/>
    </row>
    <row r="1878" spans="1:1">
      <c r="A1878" s="895"/>
    </row>
    <row r="1879" spans="1:1">
      <c r="A1879" s="895"/>
    </row>
    <row r="1880" spans="1:1">
      <c r="A1880" s="895"/>
    </row>
    <row r="1881" spans="1:1">
      <c r="A1881" s="895"/>
    </row>
    <row r="1882" spans="1:1">
      <c r="A1882" s="895"/>
    </row>
    <row r="1883" spans="1:1">
      <c r="A1883" s="895"/>
    </row>
    <row r="1884" spans="1:1">
      <c r="A1884" s="895"/>
    </row>
    <row r="1885" spans="1:1">
      <c r="A1885" s="895"/>
    </row>
    <row r="1886" spans="1:1">
      <c r="A1886" s="895"/>
    </row>
    <row r="1887" spans="1:1">
      <c r="A1887" s="895"/>
    </row>
    <row r="1888" spans="1:1">
      <c r="A1888" s="895"/>
    </row>
    <row r="1889" spans="1:1">
      <c r="A1889" s="895"/>
    </row>
    <row r="1890" spans="1:1">
      <c r="A1890" s="895"/>
    </row>
    <row r="1891" spans="1:1">
      <c r="A1891" s="895"/>
    </row>
    <row r="1892" spans="1:1">
      <c r="A1892" s="895"/>
    </row>
    <row r="1893" spans="1:1">
      <c r="A1893" s="895"/>
    </row>
    <row r="1894" spans="1:1">
      <c r="A1894" s="895"/>
    </row>
    <row r="1895" spans="1:1">
      <c r="A1895" s="895"/>
    </row>
    <row r="1896" spans="1:1">
      <c r="A1896" s="895"/>
    </row>
    <row r="1897" spans="1:1">
      <c r="A1897" s="895"/>
    </row>
    <row r="1898" spans="1:1">
      <c r="A1898" s="895"/>
    </row>
    <row r="1899" spans="1:1">
      <c r="A1899" s="895"/>
    </row>
    <row r="1900" spans="1:1">
      <c r="A1900" s="895"/>
    </row>
    <row r="1901" spans="1:1">
      <c r="A1901" s="895"/>
    </row>
    <row r="1902" spans="1:1">
      <c r="A1902" s="895"/>
    </row>
    <row r="1903" spans="1:1">
      <c r="A1903" s="895"/>
    </row>
    <row r="1904" spans="1:1">
      <c r="A1904" s="895"/>
    </row>
    <row r="1905" spans="1:1">
      <c r="A1905" s="895"/>
    </row>
    <row r="1906" spans="1:1">
      <c r="A1906" s="895"/>
    </row>
    <row r="1907" spans="1:1">
      <c r="A1907" s="895"/>
    </row>
    <row r="1908" spans="1:1">
      <c r="A1908" s="895"/>
    </row>
    <row r="1909" spans="1:1">
      <c r="A1909" s="895"/>
    </row>
    <row r="1910" spans="1:1">
      <c r="A1910" s="895"/>
    </row>
    <row r="1911" spans="1:1">
      <c r="A1911" s="895"/>
    </row>
    <row r="1912" spans="1:1">
      <c r="A1912" s="895"/>
    </row>
    <row r="1913" spans="1:1">
      <c r="A1913" s="895"/>
    </row>
    <row r="1914" spans="1:1">
      <c r="A1914" s="895"/>
    </row>
    <row r="1915" spans="1:1">
      <c r="A1915" s="895"/>
    </row>
    <row r="1916" spans="1:1">
      <c r="A1916" s="895"/>
    </row>
    <row r="1917" spans="1:1">
      <c r="A1917" s="895"/>
    </row>
    <row r="1918" spans="1:1">
      <c r="A1918" s="895"/>
    </row>
    <row r="1919" spans="1:1">
      <c r="A1919" s="895"/>
    </row>
    <row r="1920" spans="1:1">
      <c r="A1920" s="895"/>
    </row>
    <row r="1921" spans="1:1">
      <c r="A1921" s="895"/>
    </row>
    <row r="1922" spans="1:1">
      <c r="A1922" s="895"/>
    </row>
    <row r="1923" spans="1:1">
      <c r="A1923" s="895"/>
    </row>
    <row r="1924" spans="1:1">
      <c r="A1924" s="895"/>
    </row>
    <row r="1925" spans="1:1">
      <c r="A1925" s="895"/>
    </row>
    <row r="1926" spans="1:1">
      <c r="A1926" s="895"/>
    </row>
    <row r="1927" spans="1:1">
      <c r="A1927" s="895"/>
    </row>
    <row r="1928" spans="1:1">
      <c r="A1928" s="895"/>
    </row>
    <row r="1929" spans="1:1">
      <c r="A1929" s="895"/>
    </row>
    <row r="1930" spans="1:1">
      <c r="A1930" s="895"/>
    </row>
    <row r="1931" spans="1:1">
      <c r="A1931" s="895"/>
    </row>
    <row r="1932" spans="1:1">
      <c r="A1932" s="895"/>
    </row>
    <row r="1933" spans="1:1">
      <c r="A1933" s="895"/>
    </row>
    <row r="1934" spans="1:1">
      <c r="A1934" s="895"/>
    </row>
    <row r="1935" spans="1:1">
      <c r="A1935" s="895"/>
    </row>
    <row r="1936" spans="1:1">
      <c r="A1936" s="895"/>
    </row>
    <row r="1937" spans="1:1">
      <c r="A1937" s="895"/>
    </row>
    <row r="1938" spans="1:1">
      <c r="A1938" s="895"/>
    </row>
    <row r="1939" spans="1:1">
      <c r="A1939" s="895"/>
    </row>
    <row r="1940" spans="1:1">
      <c r="A1940" s="895"/>
    </row>
    <row r="1941" spans="1:1">
      <c r="A1941" s="895"/>
    </row>
    <row r="1942" spans="1:1">
      <c r="A1942" s="895"/>
    </row>
    <row r="1943" spans="1:1">
      <c r="A1943" s="895"/>
    </row>
    <row r="1944" spans="1:1">
      <c r="A1944" s="895"/>
    </row>
    <row r="1945" spans="1:1">
      <c r="A1945" s="895"/>
    </row>
    <row r="1946" spans="1:1">
      <c r="A1946" s="895"/>
    </row>
    <row r="1947" spans="1:1">
      <c r="A1947" s="895"/>
    </row>
    <row r="1948" spans="1:1">
      <c r="A1948" s="895"/>
    </row>
    <row r="1949" spans="1:1">
      <c r="A1949" s="895"/>
    </row>
    <row r="1950" spans="1:1">
      <c r="A1950" s="895"/>
    </row>
    <row r="1951" spans="1:1">
      <c r="A1951" s="895"/>
    </row>
    <row r="1952" spans="1:1">
      <c r="A1952" s="895"/>
    </row>
    <row r="1953" spans="1:1">
      <c r="A1953" s="895"/>
    </row>
    <row r="1954" spans="1:1">
      <c r="A1954" s="895"/>
    </row>
    <row r="1955" spans="1:1">
      <c r="A1955" s="895"/>
    </row>
    <row r="1956" spans="1:1">
      <c r="A1956" s="895"/>
    </row>
    <row r="1957" spans="1:1">
      <c r="A1957" s="895"/>
    </row>
    <row r="1958" spans="1:1">
      <c r="A1958" s="895"/>
    </row>
    <row r="1959" spans="1:1">
      <c r="A1959" s="895"/>
    </row>
    <row r="1960" spans="1:1">
      <c r="A1960" s="895"/>
    </row>
    <row r="1961" spans="1:1">
      <c r="A1961" s="895"/>
    </row>
    <row r="1962" spans="1:1">
      <c r="A1962" s="895"/>
    </row>
    <row r="1963" spans="1:1">
      <c r="A1963" s="895"/>
    </row>
    <row r="1964" spans="1:1">
      <c r="A1964" s="895"/>
    </row>
    <row r="1965" spans="1:1">
      <c r="A1965" s="895"/>
    </row>
    <row r="1966" spans="1:1">
      <c r="A1966" s="895"/>
    </row>
    <row r="1967" spans="1:1">
      <c r="A1967" s="895"/>
    </row>
    <row r="1968" spans="1:1">
      <c r="A1968" s="895"/>
    </row>
    <row r="1969" spans="1:1">
      <c r="A1969" s="895"/>
    </row>
    <row r="1970" spans="1:1">
      <c r="A1970" s="895"/>
    </row>
    <row r="1971" spans="1:1">
      <c r="A1971" s="895"/>
    </row>
    <row r="1972" spans="1:1">
      <c r="A1972" s="895"/>
    </row>
    <row r="1973" spans="1:1">
      <c r="A1973" s="895"/>
    </row>
    <row r="1974" spans="1:1">
      <c r="A1974" s="895"/>
    </row>
    <row r="1975" spans="1:1">
      <c r="A1975" s="895"/>
    </row>
    <row r="1976" spans="1:1">
      <c r="A1976" s="895"/>
    </row>
    <row r="1977" spans="1:1">
      <c r="A1977" s="895"/>
    </row>
    <row r="1978" spans="1:1">
      <c r="A1978" s="895"/>
    </row>
    <row r="1979" spans="1:1">
      <c r="A1979" s="895"/>
    </row>
    <row r="1980" spans="1:1">
      <c r="A1980" s="895"/>
    </row>
    <row r="1981" spans="1:1">
      <c r="A1981" s="895"/>
    </row>
    <row r="1982" spans="1:1">
      <c r="A1982" s="895"/>
    </row>
    <row r="1983" spans="1:1">
      <c r="A1983" s="895"/>
    </row>
    <row r="1984" spans="1:1">
      <c r="A1984" s="895"/>
    </row>
    <row r="1985" spans="1:1">
      <c r="A1985" s="895"/>
    </row>
    <row r="1986" spans="1:1">
      <c r="A1986" s="895"/>
    </row>
    <row r="1987" spans="1:1">
      <c r="A1987" s="895"/>
    </row>
    <row r="1988" spans="1:1">
      <c r="A1988" s="895"/>
    </row>
    <row r="1989" spans="1:1">
      <c r="A1989" s="895"/>
    </row>
    <row r="1990" spans="1:1">
      <c r="A1990" s="895"/>
    </row>
    <row r="1991" spans="1:1">
      <c r="A1991" s="895"/>
    </row>
    <row r="1992" spans="1:1">
      <c r="A1992" s="895"/>
    </row>
    <row r="1993" spans="1:1">
      <c r="A1993" s="895"/>
    </row>
    <row r="1994" spans="1:1">
      <c r="A1994" s="895"/>
    </row>
    <row r="1995" spans="1:1">
      <c r="A1995" s="895"/>
    </row>
    <row r="1996" spans="1:1">
      <c r="A1996" s="895"/>
    </row>
    <row r="1997" spans="1:1">
      <c r="A1997" s="895"/>
    </row>
    <row r="1998" spans="1:1">
      <c r="A1998" s="895"/>
    </row>
    <row r="1999" spans="1:1">
      <c r="A1999" s="895"/>
    </row>
    <row r="2000" spans="1:1">
      <c r="A2000" s="895"/>
    </row>
    <row r="2001" spans="1:1">
      <c r="A2001" s="895"/>
    </row>
    <row r="2002" spans="1:1">
      <c r="A2002" s="895"/>
    </row>
    <row r="2003" spans="1:1">
      <c r="A2003" s="895"/>
    </row>
    <row r="2004" spans="1:1">
      <c r="A2004" s="895"/>
    </row>
    <row r="2005" spans="1:1">
      <c r="A2005" s="895"/>
    </row>
    <row r="2006" spans="1:1">
      <c r="A2006" s="895"/>
    </row>
    <row r="2007" spans="1:1">
      <c r="A2007" s="895"/>
    </row>
    <row r="2008" spans="1:1">
      <c r="A2008" s="895"/>
    </row>
    <row r="2009" spans="1:1">
      <c r="A2009" s="895"/>
    </row>
    <row r="2010" spans="1:1">
      <c r="A2010" s="895"/>
    </row>
    <row r="2011" spans="1:1">
      <c r="A2011" s="895"/>
    </row>
    <row r="2012" spans="1:1">
      <c r="A2012" s="895"/>
    </row>
    <row r="2013" spans="1:1">
      <c r="A2013" s="895"/>
    </row>
    <row r="2014" spans="1:1">
      <c r="A2014" s="895"/>
    </row>
    <row r="2015" spans="1:1">
      <c r="A2015" s="895"/>
    </row>
    <row r="2016" spans="1:1">
      <c r="A2016" s="895"/>
    </row>
    <row r="2017" spans="1:1">
      <c r="A2017" s="895"/>
    </row>
    <row r="2018" spans="1:1">
      <c r="A2018" s="895"/>
    </row>
    <row r="2019" spans="1:1">
      <c r="A2019" s="895"/>
    </row>
    <row r="2020" spans="1:1">
      <c r="A2020" s="895"/>
    </row>
    <row r="2021" spans="1:1">
      <c r="A2021" s="895"/>
    </row>
    <row r="2022" spans="1:1">
      <c r="A2022" s="895"/>
    </row>
    <row r="2023" spans="1:1">
      <c r="A2023" s="895"/>
    </row>
    <row r="2024" spans="1:1">
      <c r="A2024" s="895"/>
    </row>
    <row r="2025" spans="1:1">
      <c r="A2025" s="895"/>
    </row>
    <row r="2026" spans="1:1">
      <c r="A2026" s="895"/>
    </row>
    <row r="2027" spans="1:1">
      <c r="A2027" s="895"/>
    </row>
    <row r="2028" spans="1:1">
      <c r="A2028" s="895"/>
    </row>
    <row r="2029" spans="1:1">
      <c r="A2029" s="895"/>
    </row>
    <row r="2030" spans="1:1">
      <c r="A2030" s="895"/>
    </row>
    <row r="2031" spans="1:1">
      <c r="A2031" s="895"/>
    </row>
    <row r="2032" spans="1:1">
      <c r="A2032" s="895"/>
    </row>
    <row r="2033" spans="1:1">
      <c r="A2033" s="895"/>
    </row>
    <row r="2034" spans="1:1">
      <c r="A2034" s="895"/>
    </row>
    <row r="2035" spans="1:1">
      <c r="A2035" s="895"/>
    </row>
    <row r="2036" spans="1:1">
      <c r="A2036" s="895"/>
    </row>
    <row r="2037" spans="1:1">
      <c r="A2037" s="895"/>
    </row>
    <row r="2038" spans="1:1">
      <c r="A2038" s="895"/>
    </row>
    <row r="2039" spans="1:1">
      <c r="A2039" s="895"/>
    </row>
    <row r="2040" spans="1:1">
      <c r="A2040" s="895"/>
    </row>
    <row r="2041" spans="1:1">
      <c r="A2041" s="895"/>
    </row>
    <row r="2042" spans="1:1">
      <c r="A2042" s="895"/>
    </row>
    <row r="2043" spans="1:1">
      <c r="A2043" s="895"/>
    </row>
    <row r="2044" spans="1:1">
      <c r="A2044" s="895"/>
    </row>
    <row r="2045" spans="1:1">
      <c r="A2045" s="895"/>
    </row>
    <row r="2046" spans="1:1">
      <c r="A2046" s="895"/>
    </row>
    <row r="2047" spans="1:1">
      <c r="A2047" s="895"/>
    </row>
    <row r="2048" spans="1:1">
      <c r="A2048" s="895"/>
    </row>
    <row r="2049" spans="1:1">
      <c r="A2049" s="895"/>
    </row>
    <row r="2050" spans="1:1">
      <c r="A2050" s="895"/>
    </row>
    <row r="2051" spans="1:1">
      <c r="A2051" s="895"/>
    </row>
    <row r="2052" spans="1:1">
      <c r="A2052" s="895"/>
    </row>
    <row r="2053" spans="1:1">
      <c r="A2053" s="895"/>
    </row>
    <row r="2054" spans="1:1">
      <c r="A2054" s="895"/>
    </row>
    <row r="2055" spans="1:1">
      <c r="A2055" s="895"/>
    </row>
    <row r="2056" spans="1:1">
      <c r="A2056" s="895"/>
    </row>
    <row r="2057" spans="1:1">
      <c r="A2057" s="895"/>
    </row>
    <row r="2058" spans="1:1">
      <c r="A2058" s="895"/>
    </row>
    <row r="2059" spans="1:1">
      <c r="A2059" s="895"/>
    </row>
    <row r="2060" spans="1:1">
      <c r="A2060" s="895"/>
    </row>
    <row r="2061" spans="1:1">
      <c r="A2061" s="895"/>
    </row>
    <row r="2062" spans="1:1">
      <c r="A2062" s="895"/>
    </row>
    <row r="2063" spans="1:1">
      <c r="A2063" s="895"/>
    </row>
    <row r="2064" spans="1:1">
      <c r="A2064" s="895"/>
    </row>
    <row r="2065" spans="1:1">
      <c r="A2065" s="895"/>
    </row>
    <row r="2066" spans="1:1">
      <c r="A2066" s="895"/>
    </row>
    <row r="2067" spans="1:1">
      <c r="A2067" s="895"/>
    </row>
    <row r="2068" spans="1:1">
      <c r="A2068" s="895"/>
    </row>
    <row r="2069" spans="1:1">
      <c r="A2069" s="895"/>
    </row>
    <row r="2070" spans="1:1">
      <c r="A2070" s="895"/>
    </row>
    <row r="2071" spans="1:1">
      <c r="A2071" s="895"/>
    </row>
    <row r="2072" spans="1:1">
      <c r="A2072" s="895"/>
    </row>
    <row r="2073" spans="1:1">
      <c r="A2073" s="895"/>
    </row>
    <row r="2074" spans="1:1">
      <c r="A2074" s="895"/>
    </row>
    <row r="2075" spans="1:1">
      <c r="A2075" s="895"/>
    </row>
    <row r="2076" spans="1:1">
      <c r="A2076" s="895"/>
    </row>
    <row r="2077" spans="1:1">
      <c r="A2077" s="895"/>
    </row>
    <row r="2078" spans="1:1">
      <c r="A2078" s="895"/>
    </row>
    <row r="2079" spans="1:1">
      <c r="A2079" s="895"/>
    </row>
    <row r="2080" spans="1:1">
      <c r="A2080" s="895"/>
    </row>
    <row r="2081" spans="1:1">
      <c r="A2081" s="895"/>
    </row>
    <row r="2082" spans="1:1">
      <c r="A2082" s="895"/>
    </row>
    <row r="2083" spans="1:1">
      <c r="A2083" s="895"/>
    </row>
    <row r="2084" spans="1:1">
      <c r="A2084" s="895"/>
    </row>
    <row r="2085" spans="1:1">
      <c r="A2085" s="895"/>
    </row>
    <row r="2086" spans="1:1">
      <c r="A2086" s="895"/>
    </row>
    <row r="2087" spans="1:1">
      <c r="A2087" s="895"/>
    </row>
    <row r="2088" spans="1:1">
      <c r="A2088" s="895"/>
    </row>
    <row r="2089" spans="1:1">
      <c r="A2089" s="895"/>
    </row>
    <row r="2090" spans="1:1">
      <c r="A2090" s="895"/>
    </row>
    <row r="2091" spans="1:1">
      <c r="A2091" s="895"/>
    </row>
    <row r="2092" spans="1:1">
      <c r="A2092" s="895"/>
    </row>
    <row r="2093" spans="1:1">
      <c r="A2093" s="895"/>
    </row>
    <row r="2094" spans="1:1">
      <c r="A2094" s="895"/>
    </row>
    <row r="2095" spans="1:1">
      <c r="A2095" s="895"/>
    </row>
    <row r="2096" spans="1:1">
      <c r="A2096" s="895"/>
    </row>
    <row r="2097" spans="1:1">
      <c r="A2097" s="895"/>
    </row>
    <row r="2098" spans="1:1">
      <c r="A2098" s="895"/>
    </row>
    <row r="2099" spans="1:1">
      <c r="A2099" s="895"/>
    </row>
    <row r="2100" spans="1:1">
      <c r="A2100" s="895"/>
    </row>
    <row r="2101" spans="1:1">
      <c r="A2101" s="895"/>
    </row>
    <row r="2102" spans="1:1">
      <c r="A2102" s="895"/>
    </row>
    <row r="2103" spans="1:1">
      <c r="A2103" s="895"/>
    </row>
    <row r="2104" spans="1:1">
      <c r="A2104" s="895"/>
    </row>
    <row r="2105" spans="1:1">
      <c r="A2105" s="895"/>
    </row>
    <row r="2106" spans="1:1">
      <c r="A2106" s="895"/>
    </row>
    <row r="2107" spans="1:1">
      <c r="A2107" s="895"/>
    </row>
    <row r="2108" spans="1:1">
      <c r="A2108" s="895"/>
    </row>
    <row r="2109" spans="1:1">
      <c r="A2109" s="895"/>
    </row>
    <row r="2110" spans="1:1">
      <c r="A2110" s="895"/>
    </row>
    <row r="2111" spans="1:1">
      <c r="A2111" s="895"/>
    </row>
    <row r="2112" spans="1:1">
      <c r="A2112" s="895"/>
    </row>
    <row r="2113" spans="1:1">
      <c r="A2113" s="895"/>
    </row>
    <row r="2114" spans="1:1">
      <c r="A2114" s="895"/>
    </row>
    <row r="2115" spans="1:1">
      <c r="A2115" s="895"/>
    </row>
    <row r="2116" spans="1:1">
      <c r="A2116" s="895"/>
    </row>
    <row r="2117" spans="1:1">
      <c r="A2117" s="895"/>
    </row>
    <row r="2118" spans="1:1">
      <c r="A2118" s="895"/>
    </row>
    <row r="2119" spans="1:1">
      <c r="A2119" s="895"/>
    </row>
    <row r="2120" spans="1:1">
      <c r="A2120" s="895"/>
    </row>
    <row r="2121" spans="1:1">
      <c r="A2121" s="895"/>
    </row>
    <row r="2122" spans="1:1">
      <c r="A2122" s="895"/>
    </row>
    <row r="2123" spans="1:1">
      <c r="A2123" s="895"/>
    </row>
    <row r="2124" spans="1:1">
      <c r="A2124" s="895"/>
    </row>
    <row r="2125" spans="1:1">
      <c r="A2125" s="895"/>
    </row>
    <row r="2126" spans="1:1">
      <c r="A2126" s="895"/>
    </row>
    <row r="2127" spans="1:1">
      <c r="A2127" s="895"/>
    </row>
    <row r="2128" spans="1:1">
      <c r="A2128" s="895"/>
    </row>
    <row r="2129" spans="1:1">
      <c r="A2129" s="895"/>
    </row>
    <row r="2130" spans="1:1">
      <c r="A2130" s="895"/>
    </row>
    <row r="2131" spans="1:1">
      <c r="A2131" s="895"/>
    </row>
    <row r="2132" spans="1:1">
      <c r="A2132" s="895"/>
    </row>
    <row r="2133" spans="1:1">
      <c r="A2133" s="895"/>
    </row>
    <row r="2134" spans="1:1">
      <c r="A2134" s="895"/>
    </row>
    <row r="2135" spans="1:1">
      <c r="A2135" s="895"/>
    </row>
    <row r="2136" spans="1:1">
      <c r="A2136" s="895"/>
    </row>
    <row r="2137" spans="1:1">
      <c r="A2137" s="895"/>
    </row>
    <row r="2138" spans="1:1">
      <c r="A2138" s="895"/>
    </row>
    <row r="2139" spans="1:1">
      <c r="A2139" s="895"/>
    </row>
    <row r="2140" spans="1:1">
      <c r="A2140" s="895"/>
    </row>
    <row r="2141" spans="1:1">
      <c r="A2141" s="895"/>
    </row>
    <row r="2142" spans="1:1">
      <c r="A2142" s="895"/>
    </row>
    <row r="2143" spans="1:1">
      <c r="A2143" s="895"/>
    </row>
    <row r="2144" spans="1:1">
      <c r="A2144" s="895"/>
    </row>
    <row r="2145" spans="1:1">
      <c r="A2145" s="895"/>
    </row>
    <row r="2146" spans="1:1">
      <c r="A2146" s="895"/>
    </row>
    <row r="2147" spans="1:1">
      <c r="A2147" s="895"/>
    </row>
    <row r="2148" spans="1:1">
      <c r="A2148" s="895"/>
    </row>
    <row r="2149" spans="1:1">
      <c r="A2149" s="895"/>
    </row>
    <row r="2150" spans="1:1">
      <c r="A2150" s="895"/>
    </row>
    <row r="2151" spans="1:1">
      <c r="A2151" s="895"/>
    </row>
    <row r="2152" spans="1:1">
      <c r="A2152" s="895"/>
    </row>
    <row r="2153" spans="1:1">
      <c r="A2153" s="895"/>
    </row>
    <row r="2154" spans="1:1">
      <c r="A2154" s="895"/>
    </row>
    <row r="2155" spans="1:1">
      <c r="A2155" s="895"/>
    </row>
    <row r="2156" spans="1:1">
      <c r="A2156" s="895"/>
    </row>
    <row r="2157" spans="1:1">
      <c r="A2157" s="895"/>
    </row>
    <row r="2158" spans="1:1">
      <c r="A2158" s="895"/>
    </row>
    <row r="2159" spans="1:1">
      <c r="A2159" s="895"/>
    </row>
    <row r="2160" spans="1:1">
      <c r="A2160" s="895"/>
    </row>
    <row r="2161" spans="1:1">
      <c r="A2161" s="895"/>
    </row>
    <row r="2162" spans="1:1">
      <c r="A2162" s="895"/>
    </row>
    <row r="2163" spans="1:1">
      <c r="A2163" s="895"/>
    </row>
    <row r="2164" spans="1:1">
      <c r="A2164" s="895"/>
    </row>
    <row r="2165" spans="1:1">
      <c r="A2165" s="895"/>
    </row>
    <row r="2166" spans="1:1">
      <c r="A2166" s="895"/>
    </row>
    <row r="2167" spans="1:1">
      <c r="A2167" s="895"/>
    </row>
    <row r="2168" spans="1:1">
      <c r="A2168" s="895"/>
    </row>
    <row r="2169" spans="1:1">
      <c r="A2169" s="895"/>
    </row>
    <row r="2170" spans="1:1">
      <c r="A2170" s="895"/>
    </row>
    <row r="2171" spans="1:1">
      <c r="A2171" s="895"/>
    </row>
    <row r="2172" spans="1:1">
      <c r="A2172" s="895"/>
    </row>
    <row r="2173" spans="1:1">
      <c r="A2173" s="895"/>
    </row>
    <row r="2174" spans="1:1">
      <c r="A2174" s="895"/>
    </row>
    <row r="2175" spans="1:1">
      <c r="A2175" s="895"/>
    </row>
    <row r="2176" spans="1:1">
      <c r="A2176" s="895"/>
    </row>
    <row r="2177" spans="1:1">
      <c r="A2177" s="895"/>
    </row>
    <row r="2178" spans="1:1">
      <c r="A2178" s="895"/>
    </row>
    <row r="2179" spans="1:1">
      <c r="A2179" s="895"/>
    </row>
    <row r="2180" spans="1:1">
      <c r="A2180" s="895"/>
    </row>
    <row r="2181" spans="1:1">
      <c r="A2181" s="895"/>
    </row>
    <row r="2182" spans="1:1">
      <c r="A2182" s="895"/>
    </row>
    <row r="2183" spans="1:1">
      <c r="A2183" s="895"/>
    </row>
    <row r="2184" spans="1:1">
      <c r="A2184" s="895"/>
    </row>
    <row r="2185" spans="1:1">
      <c r="A2185" s="895"/>
    </row>
    <row r="2186" spans="1:1">
      <c r="A2186" s="895"/>
    </row>
    <row r="2187" spans="1:1">
      <c r="A2187" s="895"/>
    </row>
    <row r="2188" spans="1:1">
      <c r="A2188" s="895"/>
    </row>
    <row r="2189" spans="1:1">
      <c r="A2189" s="895"/>
    </row>
    <row r="2190" spans="1:1">
      <c r="A2190" s="895"/>
    </row>
    <row r="2191" spans="1:1">
      <c r="A2191" s="895"/>
    </row>
    <row r="2192" spans="1:1">
      <c r="A2192" s="895"/>
    </row>
    <row r="2193" spans="1:1">
      <c r="A2193" s="895"/>
    </row>
    <row r="2194" spans="1:1">
      <c r="A2194" s="895"/>
    </row>
    <row r="2195" spans="1:1">
      <c r="A2195" s="895"/>
    </row>
    <row r="2196" spans="1:1">
      <c r="A2196" s="895"/>
    </row>
    <row r="2197" spans="1:1">
      <c r="A2197" s="895"/>
    </row>
    <row r="2198" spans="1:1">
      <c r="A2198" s="895"/>
    </row>
    <row r="2199" spans="1:1">
      <c r="A2199" s="895"/>
    </row>
    <row r="2200" spans="1:1">
      <c r="A2200" s="895"/>
    </row>
    <row r="2201" spans="1:1">
      <c r="A2201" s="895"/>
    </row>
    <row r="2202" spans="1:1">
      <c r="A2202" s="895"/>
    </row>
    <row r="2203" spans="1:1">
      <c r="A2203" s="895"/>
    </row>
    <row r="2204" spans="1:1">
      <c r="A2204" s="895"/>
    </row>
    <row r="2205" spans="1:1">
      <c r="A2205" s="895"/>
    </row>
    <row r="2206" spans="1:1">
      <c r="A2206" s="895"/>
    </row>
    <row r="2207" spans="1:1">
      <c r="A2207" s="895"/>
    </row>
    <row r="2208" spans="1:1">
      <c r="A2208" s="895"/>
    </row>
    <row r="2209" spans="1:1">
      <c r="A2209" s="895"/>
    </row>
    <row r="2210" spans="1:1">
      <c r="A2210" s="895"/>
    </row>
    <row r="2211" spans="1:1">
      <c r="A2211" s="895"/>
    </row>
    <row r="2212" spans="1:1">
      <c r="A2212" s="895"/>
    </row>
    <row r="2213" spans="1:1">
      <c r="A2213" s="895"/>
    </row>
    <row r="2214" spans="1:1">
      <c r="A2214" s="895"/>
    </row>
    <row r="2215" spans="1:1">
      <c r="A2215" s="895"/>
    </row>
    <row r="2216" spans="1:1">
      <c r="A2216" s="895"/>
    </row>
    <row r="2217" spans="1:1">
      <c r="A2217" s="895"/>
    </row>
    <row r="2218" spans="1:1">
      <c r="A2218" s="895"/>
    </row>
    <row r="2219" spans="1:1">
      <c r="A2219" s="895"/>
    </row>
    <row r="2220" spans="1:1">
      <c r="A2220" s="895"/>
    </row>
    <row r="2221" spans="1:1">
      <c r="A2221" s="895"/>
    </row>
    <row r="2222" spans="1:1">
      <c r="A2222" s="895"/>
    </row>
    <row r="2223" spans="1:1">
      <c r="A2223" s="895"/>
    </row>
    <row r="2224" spans="1:1">
      <c r="A2224" s="895"/>
    </row>
    <row r="2225" spans="1:1">
      <c r="A2225" s="895"/>
    </row>
    <row r="2226" spans="1:1">
      <c r="A2226" s="895"/>
    </row>
    <row r="2227" spans="1:1">
      <c r="A2227" s="895"/>
    </row>
    <row r="2228" spans="1:1">
      <c r="A2228" s="895"/>
    </row>
    <row r="2229" spans="1:1">
      <c r="A2229" s="895"/>
    </row>
    <row r="2230" spans="1:1">
      <c r="A2230" s="895"/>
    </row>
    <row r="2231" spans="1:1">
      <c r="A2231" s="895"/>
    </row>
    <row r="2232" spans="1:1">
      <c r="A2232" s="895"/>
    </row>
    <row r="2233" spans="1:1">
      <c r="A2233" s="895"/>
    </row>
    <row r="2234" spans="1:1">
      <c r="A2234" s="895"/>
    </row>
    <row r="2235" spans="1:1">
      <c r="A2235" s="895"/>
    </row>
    <row r="2236" spans="1:1">
      <c r="A2236" s="895"/>
    </row>
    <row r="2237" spans="1:1">
      <c r="A2237" s="895"/>
    </row>
    <row r="2238" spans="1:1">
      <c r="A2238" s="895"/>
    </row>
    <row r="2239" spans="1:1">
      <c r="A2239" s="895"/>
    </row>
    <row r="2240" spans="1:1">
      <c r="A2240" s="895"/>
    </row>
    <row r="2241" spans="1:1">
      <c r="A2241" s="895"/>
    </row>
    <row r="2242" spans="1:1">
      <c r="A2242" s="895"/>
    </row>
    <row r="2243" spans="1:1">
      <c r="A2243" s="895"/>
    </row>
    <row r="2244" spans="1:1">
      <c r="A2244" s="895"/>
    </row>
    <row r="2245" spans="1:1">
      <c r="A2245" s="895"/>
    </row>
    <row r="2246" spans="1:1">
      <c r="A2246" s="895"/>
    </row>
    <row r="2247" spans="1:1">
      <c r="A2247" s="895"/>
    </row>
    <row r="2248" spans="1:1">
      <c r="A2248" s="895"/>
    </row>
    <row r="2249" spans="1:1">
      <c r="A2249" s="895"/>
    </row>
    <row r="2250" spans="1:1">
      <c r="A2250" s="895"/>
    </row>
    <row r="2251" spans="1:1">
      <c r="A2251" s="895"/>
    </row>
    <row r="2252" spans="1:1">
      <c r="A2252" s="895"/>
    </row>
    <row r="2253" spans="1:1">
      <c r="A2253" s="895"/>
    </row>
    <row r="2254" spans="1:1">
      <c r="A2254" s="895"/>
    </row>
    <row r="2255" spans="1:1">
      <c r="A2255" s="895"/>
    </row>
    <row r="2256" spans="1:1">
      <c r="A2256" s="895"/>
    </row>
    <row r="2257" spans="1:1">
      <c r="A2257" s="895"/>
    </row>
    <row r="2258" spans="1:1">
      <c r="A2258" s="895"/>
    </row>
    <row r="2259" spans="1:1">
      <c r="A2259" s="895"/>
    </row>
    <row r="2260" spans="1:1">
      <c r="A2260" s="895"/>
    </row>
    <row r="2261" spans="1:1">
      <c r="A2261" s="895"/>
    </row>
    <row r="2262" spans="1:1">
      <c r="A2262" s="895"/>
    </row>
    <row r="2263" spans="1:1">
      <c r="A2263" s="895"/>
    </row>
    <row r="2264" spans="1:1">
      <c r="A2264" s="895"/>
    </row>
    <row r="2265" spans="1:1">
      <c r="A2265" s="895"/>
    </row>
    <row r="2266" spans="1:1">
      <c r="A2266" s="895"/>
    </row>
    <row r="2267" spans="1:1">
      <c r="A2267" s="895"/>
    </row>
    <row r="2268" spans="1:1">
      <c r="A2268" s="895"/>
    </row>
    <row r="2269" spans="1:1">
      <c r="A2269" s="895"/>
    </row>
    <row r="2270" spans="1:1">
      <c r="A2270" s="895"/>
    </row>
    <row r="2271" spans="1:1">
      <c r="A2271" s="895"/>
    </row>
    <row r="2272" spans="1:1">
      <c r="A2272" s="895"/>
    </row>
    <row r="2273" spans="1:1">
      <c r="A2273" s="895"/>
    </row>
    <row r="2274" spans="1:1">
      <c r="A2274" s="895"/>
    </row>
    <row r="2275" spans="1:1">
      <c r="A2275" s="895"/>
    </row>
    <row r="2276" spans="1:1">
      <c r="A2276" s="895"/>
    </row>
    <row r="2277" spans="1:1">
      <c r="A2277" s="895"/>
    </row>
    <row r="2278" spans="1:1">
      <c r="A2278" s="895"/>
    </row>
    <row r="2279" spans="1:1">
      <c r="A2279" s="895"/>
    </row>
    <row r="2280" spans="1:1">
      <c r="A2280" s="895"/>
    </row>
    <row r="2281" spans="1:1">
      <c r="A2281" s="895"/>
    </row>
    <row r="2282" spans="1:1">
      <c r="A2282" s="895"/>
    </row>
    <row r="2283" spans="1:1">
      <c r="A2283" s="895"/>
    </row>
    <row r="2284" spans="1:1">
      <c r="A2284" s="895"/>
    </row>
    <row r="2285" spans="1:1">
      <c r="A2285" s="895"/>
    </row>
    <row r="2286" spans="1:1">
      <c r="A2286" s="895"/>
    </row>
    <row r="2287" spans="1:1">
      <c r="A2287" s="895"/>
    </row>
    <row r="2288" spans="1:1">
      <c r="A2288" s="895"/>
    </row>
    <row r="2289" spans="1:1">
      <c r="A2289" s="895"/>
    </row>
    <row r="2290" spans="1:1">
      <c r="A2290" s="895"/>
    </row>
    <row r="2291" spans="1:1">
      <c r="A2291" s="895"/>
    </row>
    <row r="2292" spans="1:1">
      <c r="A2292" s="895"/>
    </row>
    <row r="2293" spans="1:1">
      <c r="A2293" s="895"/>
    </row>
    <row r="2294" spans="1:1">
      <c r="A2294" s="895"/>
    </row>
    <row r="2295" spans="1:1">
      <c r="A2295" s="895"/>
    </row>
    <row r="2296" spans="1:1">
      <c r="A2296" s="895"/>
    </row>
    <row r="2297" spans="1:1">
      <c r="A2297" s="895"/>
    </row>
    <row r="2298" spans="1:1">
      <c r="A2298" s="895"/>
    </row>
    <row r="2299" spans="1:1">
      <c r="A2299" s="895"/>
    </row>
    <row r="2300" spans="1:1">
      <c r="A2300" s="895"/>
    </row>
    <row r="2301" spans="1:1">
      <c r="A2301" s="895"/>
    </row>
    <row r="2302" spans="1:1">
      <c r="A2302" s="895"/>
    </row>
    <row r="2303" spans="1:1">
      <c r="A2303" s="895"/>
    </row>
    <row r="2304" spans="1:1">
      <c r="A2304" s="895"/>
    </row>
    <row r="2305" spans="1:1">
      <c r="A2305" s="895"/>
    </row>
    <row r="2306" spans="1:1">
      <c r="A2306" s="895"/>
    </row>
    <row r="2307" spans="1:1">
      <c r="A2307" s="895"/>
    </row>
    <row r="2308" spans="1:1">
      <c r="A2308" s="895"/>
    </row>
    <row r="2309" spans="1:1">
      <c r="A2309" s="895"/>
    </row>
    <row r="2310" spans="1:1">
      <c r="A2310" s="895"/>
    </row>
    <row r="2311" spans="1:1">
      <c r="A2311" s="895"/>
    </row>
    <row r="2312" spans="1:1">
      <c r="A2312" s="895"/>
    </row>
    <row r="2313" spans="1:1">
      <c r="A2313" s="895"/>
    </row>
    <row r="2314" spans="1:1">
      <c r="A2314" s="895"/>
    </row>
    <row r="2315" spans="1:1">
      <c r="A2315" s="895"/>
    </row>
    <row r="2316" spans="1:1">
      <c r="A2316" s="895"/>
    </row>
    <row r="2317" spans="1:1">
      <c r="A2317" s="895"/>
    </row>
    <row r="2318" spans="1:1">
      <c r="A2318" s="895"/>
    </row>
    <row r="2319" spans="1:1">
      <c r="A2319" s="895"/>
    </row>
    <row r="2320" spans="1:1">
      <c r="A2320" s="895"/>
    </row>
    <row r="2321" spans="1:1">
      <c r="A2321" s="895"/>
    </row>
    <row r="2322" spans="1:1">
      <c r="A2322" s="895"/>
    </row>
    <row r="2323" spans="1:1">
      <c r="A2323" s="895"/>
    </row>
    <row r="2324" spans="1:1">
      <c r="A2324" s="895"/>
    </row>
    <row r="2325" spans="1:1">
      <c r="A2325" s="895"/>
    </row>
    <row r="2326" spans="1:1">
      <c r="A2326" s="895"/>
    </row>
    <row r="2327" spans="1:1">
      <c r="A2327" s="895"/>
    </row>
    <row r="2328" spans="1:1">
      <c r="A2328" s="895"/>
    </row>
    <row r="2329" spans="1:1">
      <c r="A2329" s="895"/>
    </row>
    <row r="2330" spans="1:1">
      <c r="A2330" s="895"/>
    </row>
    <row r="2331" spans="1:1">
      <c r="A2331" s="895"/>
    </row>
    <row r="2332" spans="1:1">
      <c r="A2332" s="895"/>
    </row>
    <row r="2333" spans="1:1">
      <c r="A2333" s="895"/>
    </row>
    <row r="2334" spans="1:1">
      <c r="A2334" s="895"/>
    </row>
    <row r="2335" spans="1:1">
      <c r="A2335" s="895"/>
    </row>
    <row r="2336" spans="1:1">
      <c r="A2336" s="895"/>
    </row>
    <row r="2337" spans="1:1">
      <c r="A2337" s="895"/>
    </row>
    <row r="2338" spans="1:1">
      <c r="A2338" s="895"/>
    </row>
    <row r="2339" spans="1:1">
      <c r="A2339" s="895"/>
    </row>
    <row r="2340" spans="1:1">
      <c r="A2340" s="895"/>
    </row>
    <row r="2341" spans="1:1">
      <c r="A2341" s="895"/>
    </row>
    <row r="2342" spans="1:1">
      <c r="A2342" s="895"/>
    </row>
    <row r="2343" spans="1:1">
      <c r="A2343" s="895"/>
    </row>
    <row r="2344" spans="1:1">
      <c r="A2344" s="895"/>
    </row>
    <row r="2345" spans="1:1">
      <c r="A2345" s="895"/>
    </row>
    <row r="2346" spans="1:1">
      <c r="A2346" s="895"/>
    </row>
    <row r="2347" spans="1:1">
      <c r="A2347" s="895"/>
    </row>
    <row r="2348" spans="1:1">
      <c r="A2348" s="895"/>
    </row>
    <row r="2349" spans="1:1">
      <c r="A2349" s="895"/>
    </row>
    <row r="2350" spans="1:1">
      <c r="A2350" s="895"/>
    </row>
    <row r="2351" spans="1:1">
      <c r="A2351" s="895"/>
    </row>
    <row r="2352" spans="1:1">
      <c r="A2352" s="895"/>
    </row>
    <row r="2353" spans="1:1">
      <c r="A2353" s="895"/>
    </row>
    <row r="2354" spans="1:1">
      <c r="A2354" s="895"/>
    </row>
    <row r="2355" spans="1:1">
      <c r="A2355" s="895"/>
    </row>
    <row r="2356" spans="1:1">
      <c r="A2356" s="895"/>
    </row>
    <row r="2357" spans="1:1">
      <c r="A2357" s="895"/>
    </row>
    <row r="2358" spans="1:1">
      <c r="A2358" s="895"/>
    </row>
    <row r="2359" spans="1:1">
      <c r="A2359" s="895"/>
    </row>
    <row r="2360" spans="1:1">
      <c r="A2360" s="895"/>
    </row>
    <row r="2361" spans="1:1">
      <c r="A2361" s="895"/>
    </row>
    <row r="2362" spans="1:1">
      <c r="A2362" s="895"/>
    </row>
    <row r="2363" spans="1:1">
      <c r="A2363" s="895"/>
    </row>
    <row r="2364" spans="1:1">
      <c r="A2364" s="895"/>
    </row>
    <row r="2365" spans="1:1">
      <c r="A2365" s="895"/>
    </row>
    <row r="2366" spans="1:1">
      <c r="A2366" s="895"/>
    </row>
    <row r="2367" spans="1:1">
      <c r="A2367" s="895"/>
    </row>
    <row r="2368" spans="1:1">
      <c r="A2368" s="895"/>
    </row>
    <row r="2369" spans="1:1">
      <c r="A2369" s="895"/>
    </row>
    <row r="2370" spans="1:1">
      <c r="A2370" s="895"/>
    </row>
    <row r="2371" spans="1:1">
      <c r="A2371" s="895"/>
    </row>
    <row r="2372" spans="1:1">
      <c r="A2372" s="895"/>
    </row>
    <row r="2373" spans="1:1">
      <c r="A2373" s="895"/>
    </row>
    <row r="2374" spans="1:1">
      <c r="A2374" s="895"/>
    </row>
    <row r="2375" spans="1:1">
      <c r="A2375" s="895"/>
    </row>
    <row r="2376" spans="1:1">
      <c r="A2376" s="895"/>
    </row>
    <row r="2377" spans="1:1">
      <c r="A2377" s="895"/>
    </row>
    <row r="2378" spans="1:1">
      <c r="A2378" s="895"/>
    </row>
    <row r="2379" spans="1:1">
      <c r="A2379" s="895"/>
    </row>
    <row r="2380" spans="1:1">
      <c r="A2380" s="895"/>
    </row>
    <row r="2381" spans="1:1">
      <c r="A2381" s="895"/>
    </row>
    <row r="2382" spans="1:1">
      <c r="A2382" s="895"/>
    </row>
    <row r="2383" spans="1:1">
      <c r="A2383" s="895"/>
    </row>
    <row r="2384" spans="1:1">
      <c r="A2384" s="895"/>
    </row>
    <row r="2385" spans="1:1">
      <c r="A2385" s="895"/>
    </row>
    <row r="2386" spans="1:1">
      <c r="A2386" s="895"/>
    </row>
    <row r="2387" spans="1:1">
      <c r="A2387" s="895"/>
    </row>
    <row r="2388" spans="1:1">
      <c r="A2388" s="895"/>
    </row>
    <row r="2389" spans="1:1">
      <c r="A2389" s="895"/>
    </row>
    <row r="2390" spans="1:1">
      <c r="A2390" s="895"/>
    </row>
    <row r="2391" spans="1:1">
      <c r="A2391" s="895"/>
    </row>
    <row r="2392" spans="1:1">
      <c r="A2392" s="895"/>
    </row>
    <row r="2393" spans="1:1">
      <c r="A2393" s="895"/>
    </row>
    <row r="2394" spans="1:1">
      <c r="A2394" s="895"/>
    </row>
    <row r="2395" spans="1:1">
      <c r="A2395" s="895"/>
    </row>
    <row r="2396" spans="1:1">
      <c r="A2396" s="895"/>
    </row>
    <row r="2397" spans="1:1">
      <c r="A2397" s="895"/>
    </row>
    <row r="2398" spans="1:1">
      <c r="A2398" s="895"/>
    </row>
    <row r="2399" spans="1:1">
      <c r="A2399" s="895"/>
    </row>
    <row r="2400" spans="1:1">
      <c r="A2400" s="895"/>
    </row>
    <row r="2401" spans="1:1">
      <c r="A2401" s="895"/>
    </row>
    <row r="2402" spans="1:1">
      <c r="A2402" s="895"/>
    </row>
    <row r="2403" spans="1:1">
      <c r="A2403" s="895"/>
    </row>
    <row r="2404" spans="1:1">
      <c r="A2404" s="895"/>
    </row>
    <row r="2405" spans="1:1">
      <c r="A2405" s="895"/>
    </row>
    <row r="2406" spans="1:1">
      <c r="A2406" s="895"/>
    </row>
    <row r="2407" spans="1:1">
      <c r="A2407" s="895"/>
    </row>
    <row r="2408" spans="1:1">
      <c r="A2408" s="895"/>
    </row>
    <row r="2409" spans="1:1">
      <c r="A2409" s="895"/>
    </row>
    <row r="2410" spans="1:1">
      <c r="A2410" s="895"/>
    </row>
    <row r="2411" spans="1:1">
      <c r="A2411" s="895"/>
    </row>
    <row r="2412" spans="1:1">
      <c r="A2412" s="895"/>
    </row>
    <row r="2413" spans="1:1">
      <c r="A2413" s="895"/>
    </row>
    <row r="2414" spans="1:1">
      <c r="A2414" s="895"/>
    </row>
    <row r="2415" spans="1:1">
      <c r="A2415" s="895"/>
    </row>
    <row r="2416" spans="1:1">
      <c r="A2416" s="895"/>
    </row>
    <row r="2417" spans="1:1">
      <c r="A2417" s="895"/>
    </row>
    <row r="2418" spans="1:1">
      <c r="A2418" s="895"/>
    </row>
    <row r="2419" spans="1:1">
      <c r="A2419" s="895"/>
    </row>
    <row r="2420" spans="1:1">
      <c r="A2420" s="895"/>
    </row>
    <row r="2421" spans="1:1">
      <c r="A2421" s="895"/>
    </row>
    <row r="2422" spans="1:1">
      <c r="A2422" s="895"/>
    </row>
    <row r="2423" spans="1:1">
      <c r="A2423" s="895"/>
    </row>
    <row r="2424" spans="1:1">
      <c r="A2424" s="895"/>
    </row>
    <row r="2425" spans="1:1">
      <c r="A2425" s="895"/>
    </row>
    <row r="2426" spans="1:1">
      <c r="A2426" s="895"/>
    </row>
    <row r="2427" spans="1:1">
      <c r="A2427" s="895"/>
    </row>
    <row r="2428" spans="1:1">
      <c r="A2428" s="895"/>
    </row>
    <row r="2429" spans="1:1">
      <c r="A2429" s="895"/>
    </row>
    <row r="2430" spans="1:1">
      <c r="A2430" s="895"/>
    </row>
    <row r="2431" spans="1:1">
      <c r="A2431" s="895"/>
    </row>
    <row r="2432" spans="1:1">
      <c r="A2432" s="895"/>
    </row>
    <row r="2433" spans="1:1">
      <c r="A2433" s="895"/>
    </row>
    <row r="2434" spans="1:1">
      <c r="A2434" s="895"/>
    </row>
    <row r="2435" spans="1:1">
      <c r="A2435" s="895"/>
    </row>
    <row r="2436" spans="1:1">
      <c r="A2436" s="895"/>
    </row>
    <row r="2437" spans="1:1">
      <c r="A2437" s="895"/>
    </row>
    <row r="2438" spans="1:1">
      <c r="A2438" s="895"/>
    </row>
    <row r="2439" spans="1:1">
      <c r="A2439" s="895"/>
    </row>
    <row r="2440" spans="1:1">
      <c r="A2440" s="895"/>
    </row>
    <row r="2441" spans="1:1">
      <c r="A2441" s="895"/>
    </row>
    <row r="2442" spans="1:1">
      <c r="A2442" s="895"/>
    </row>
    <row r="2443" spans="1:1">
      <c r="A2443" s="895"/>
    </row>
    <row r="2444" spans="1:1">
      <c r="A2444" s="895"/>
    </row>
    <row r="2445" spans="1:1">
      <c r="A2445" s="895"/>
    </row>
    <row r="2446" spans="1:1">
      <c r="A2446" s="895"/>
    </row>
    <row r="2447" spans="1:1">
      <c r="A2447" s="895"/>
    </row>
    <row r="2448" spans="1:1">
      <c r="A2448" s="895"/>
    </row>
    <row r="2449" spans="1:1">
      <c r="A2449" s="895"/>
    </row>
    <row r="2450" spans="1:1">
      <c r="A2450" s="895"/>
    </row>
    <row r="2451" spans="1:1">
      <c r="A2451" s="895"/>
    </row>
    <row r="2452" spans="1:1">
      <c r="A2452" s="895"/>
    </row>
    <row r="2453" spans="1:1">
      <c r="A2453" s="895"/>
    </row>
    <row r="2454" spans="1:1">
      <c r="A2454" s="895"/>
    </row>
    <row r="2455" spans="1:1">
      <c r="A2455" s="895"/>
    </row>
    <row r="2456" spans="1:1">
      <c r="A2456" s="895"/>
    </row>
    <row r="2457" spans="1:1">
      <c r="A2457" s="895"/>
    </row>
    <row r="2458" spans="1:1">
      <c r="A2458" s="895"/>
    </row>
    <row r="2459" spans="1:1">
      <c r="A2459" s="895"/>
    </row>
    <row r="2460" spans="1:1">
      <c r="A2460" s="895"/>
    </row>
    <row r="2461" spans="1:1">
      <c r="A2461" s="895"/>
    </row>
    <row r="2462" spans="1:1">
      <c r="A2462" s="895"/>
    </row>
    <row r="2463" spans="1:1">
      <c r="A2463" s="895"/>
    </row>
    <row r="2464" spans="1:1">
      <c r="A2464" s="895"/>
    </row>
    <row r="2465" spans="1:1">
      <c r="A2465" s="895"/>
    </row>
    <row r="2466" spans="1:1">
      <c r="A2466" s="895"/>
    </row>
    <row r="2467" spans="1:1">
      <c r="A2467" s="895"/>
    </row>
    <row r="2468" spans="1:1">
      <c r="A2468" s="895"/>
    </row>
    <row r="2469" spans="1:1">
      <c r="A2469" s="895"/>
    </row>
    <row r="2470" spans="1:1">
      <c r="A2470" s="895"/>
    </row>
    <row r="2471" spans="1:1">
      <c r="A2471" s="895"/>
    </row>
    <row r="2472" spans="1:1">
      <c r="A2472" s="895"/>
    </row>
    <row r="2473" spans="1:1">
      <c r="A2473" s="895"/>
    </row>
    <row r="2474" spans="1:1">
      <c r="A2474" s="895"/>
    </row>
    <row r="2475" spans="1:1">
      <c r="A2475" s="895"/>
    </row>
    <row r="2476" spans="1:1">
      <c r="A2476" s="895"/>
    </row>
    <row r="2477" spans="1:1">
      <c r="A2477" s="895"/>
    </row>
    <row r="2478" spans="1:1">
      <c r="A2478" s="895"/>
    </row>
    <row r="2479" spans="1:1">
      <c r="A2479" s="895"/>
    </row>
    <row r="2480" spans="1:1">
      <c r="A2480" s="895"/>
    </row>
    <row r="2481" spans="1:1">
      <c r="A2481" s="895"/>
    </row>
    <row r="2482" spans="1:1">
      <c r="A2482" s="895"/>
    </row>
    <row r="2483" spans="1:1">
      <c r="A2483" s="895"/>
    </row>
    <row r="2484" spans="1:1">
      <c r="A2484" s="895"/>
    </row>
    <row r="2485" spans="1:1">
      <c r="A2485" s="895"/>
    </row>
    <row r="2486" spans="1:1">
      <c r="A2486" s="895"/>
    </row>
    <row r="2487" spans="1:1">
      <c r="A2487" s="895"/>
    </row>
    <row r="2488" spans="1:1">
      <c r="A2488" s="895"/>
    </row>
    <row r="2489" spans="1:1">
      <c r="A2489" s="895"/>
    </row>
    <row r="2490" spans="1:1">
      <c r="A2490" s="895"/>
    </row>
    <row r="2491" spans="1:1">
      <c r="A2491" s="895"/>
    </row>
    <row r="2492" spans="1:1">
      <c r="A2492" s="895"/>
    </row>
    <row r="2493" spans="1:1">
      <c r="A2493" s="895"/>
    </row>
    <row r="2494" spans="1:1">
      <c r="A2494" s="895"/>
    </row>
    <row r="2495" spans="1:1">
      <c r="A2495" s="895"/>
    </row>
    <row r="2496" spans="1:1">
      <c r="A2496" s="895"/>
    </row>
    <row r="2497" spans="1:1">
      <c r="A2497" s="895"/>
    </row>
    <row r="2498" spans="1:1">
      <c r="A2498" s="895"/>
    </row>
    <row r="2499" spans="1:1">
      <c r="A2499" s="895"/>
    </row>
    <row r="2500" spans="1:1">
      <c r="A2500" s="895"/>
    </row>
    <row r="2501" spans="1:1">
      <c r="A2501" s="895"/>
    </row>
    <row r="2502" spans="1:1">
      <c r="A2502" s="895"/>
    </row>
    <row r="2503" spans="1:1">
      <c r="A2503" s="895"/>
    </row>
    <row r="2504" spans="1:1">
      <c r="A2504" s="895"/>
    </row>
    <row r="2505" spans="1:1">
      <c r="A2505" s="895"/>
    </row>
    <row r="2506" spans="1:1">
      <c r="A2506" s="895"/>
    </row>
    <row r="2507" spans="1:1">
      <c r="A2507" s="895"/>
    </row>
    <row r="2508" spans="1:1">
      <c r="A2508" s="895"/>
    </row>
    <row r="2509" spans="1:1">
      <c r="A2509" s="895"/>
    </row>
    <row r="2510" spans="1:1">
      <c r="A2510" s="895"/>
    </row>
    <row r="2511" spans="1:1">
      <c r="A2511" s="895"/>
    </row>
    <row r="2512" spans="1:1">
      <c r="A2512" s="895"/>
    </row>
    <row r="2513" spans="1:1">
      <c r="A2513" s="895"/>
    </row>
    <row r="2514" spans="1:1">
      <c r="A2514" s="895"/>
    </row>
    <row r="2515" spans="1:1">
      <c r="A2515" s="895"/>
    </row>
    <row r="2516" spans="1:1">
      <c r="A2516" s="895"/>
    </row>
    <row r="2517" spans="1:1">
      <c r="A2517" s="895"/>
    </row>
    <row r="2518" spans="1:1">
      <c r="A2518" s="895"/>
    </row>
    <row r="2519" spans="1:1">
      <c r="A2519" s="895"/>
    </row>
    <row r="2520" spans="1:1">
      <c r="A2520" s="895"/>
    </row>
    <row r="2521" spans="1:1">
      <c r="A2521" s="895"/>
    </row>
    <row r="2522" spans="1:1">
      <c r="A2522" s="895"/>
    </row>
    <row r="2523" spans="1:1">
      <c r="A2523" s="895"/>
    </row>
    <row r="2524" spans="1:1">
      <c r="A2524" s="895"/>
    </row>
    <row r="2525" spans="1:1">
      <c r="A2525" s="895"/>
    </row>
    <row r="2526" spans="1:1">
      <c r="A2526" s="895"/>
    </row>
    <row r="2527" spans="1:1">
      <c r="A2527" s="895"/>
    </row>
    <row r="2528" spans="1:1">
      <c r="A2528" s="895"/>
    </row>
    <row r="2529" spans="1:1">
      <c r="A2529" s="895"/>
    </row>
    <row r="2530" spans="1:1">
      <c r="A2530" s="895"/>
    </row>
    <row r="2531" spans="1:1">
      <c r="A2531" s="895"/>
    </row>
    <row r="2532" spans="1:1">
      <c r="A2532" s="895"/>
    </row>
    <row r="2533" spans="1:1">
      <c r="A2533" s="895"/>
    </row>
    <row r="2534" spans="1:1">
      <c r="A2534" s="895"/>
    </row>
    <row r="2535" spans="1:1">
      <c r="A2535" s="895"/>
    </row>
    <row r="2536" spans="1:1">
      <c r="A2536" s="895"/>
    </row>
    <row r="2537" spans="1:1">
      <c r="A2537" s="895"/>
    </row>
    <row r="2538" spans="1:1">
      <c r="A2538" s="895"/>
    </row>
    <row r="2539" spans="1:1">
      <c r="A2539" s="895"/>
    </row>
    <row r="2540" spans="1:1">
      <c r="A2540" s="895"/>
    </row>
    <row r="2541" spans="1:1">
      <c r="A2541" s="895"/>
    </row>
    <row r="2542" spans="1:1">
      <c r="A2542" s="895"/>
    </row>
    <row r="2543" spans="1:1">
      <c r="A2543" s="895"/>
    </row>
    <row r="2544" spans="1:1">
      <c r="A2544" s="895"/>
    </row>
    <row r="2545" spans="1:1">
      <c r="A2545" s="895"/>
    </row>
    <row r="2546" spans="1:1">
      <c r="A2546" s="895"/>
    </row>
    <row r="2547" spans="1:1">
      <c r="A2547" s="895"/>
    </row>
    <row r="2548" spans="1:1">
      <c r="A2548" s="895"/>
    </row>
    <row r="2549" spans="1:1">
      <c r="A2549" s="895"/>
    </row>
    <row r="2550" spans="1:1">
      <c r="A2550" s="895"/>
    </row>
    <row r="2551" spans="1:1">
      <c r="A2551" s="895"/>
    </row>
    <row r="2552" spans="1:1">
      <c r="A2552" s="895"/>
    </row>
    <row r="2553" spans="1:1">
      <c r="A2553" s="895"/>
    </row>
    <row r="2554" spans="1:1">
      <c r="A2554" s="895"/>
    </row>
    <row r="2555" spans="1:1">
      <c r="A2555" s="895"/>
    </row>
    <row r="2556" spans="1:1">
      <c r="A2556" s="895"/>
    </row>
    <row r="2557" spans="1:1">
      <c r="A2557" s="895"/>
    </row>
    <row r="2558" spans="1:1">
      <c r="A2558" s="895"/>
    </row>
    <row r="2559" spans="1:1">
      <c r="A2559" s="895"/>
    </row>
    <row r="2560" spans="1:1">
      <c r="A2560" s="895"/>
    </row>
    <row r="2561" spans="1:1">
      <c r="A2561" s="895"/>
    </row>
    <row r="2562" spans="1:1">
      <c r="A2562" s="895"/>
    </row>
    <row r="2563" spans="1:1">
      <c r="A2563" s="895"/>
    </row>
    <row r="2564" spans="1:1">
      <c r="A2564" s="895"/>
    </row>
    <row r="2565" spans="1:1">
      <c r="A2565" s="895"/>
    </row>
    <row r="2566" spans="1:1">
      <c r="A2566" s="895"/>
    </row>
    <row r="2567" spans="1:1">
      <c r="A2567" s="895"/>
    </row>
    <row r="2568" spans="1:1">
      <c r="A2568" s="895"/>
    </row>
    <row r="2569" spans="1:1">
      <c r="A2569" s="895"/>
    </row>
    <row r="2570" spans="1:1">
      <c r="A2570" s="895"/>
    </row>
    <row r="2571" spans="1:1">
      <c r="A2571" s="895"/>
    </row>
    <row r="2572" spans="1:1">
      <c r="A2572" s="895"/>
    </row>
    <row r="2573" spans="1:1">
      <c r="A2573" s="895"/>
    </row>
    <row r="2574" spans="1:1">
      <c r="A2574" s="895"/>
    </row>
    <row r="2575" spans="1:1">
      <c r="A2575" s="895"/>
    </row>
    <row r="2576" spans="1:1">
      <c r="A2576" s="895"/>
    </row>
    <row r="2577" spans="1:1">
      <c r="A2577" s="895"/>
    </row>
    <row r="2578" spans="1:1">
      <c r="A2578" s="895"/>
    </row>
    <row r="2579" spans="1:1">
      <c r="A2579" s="895"/>
    </row>
    <row r="2580" spans="1:1">
      <c r="A2580" s="895"/>
    </row>
    <row r="2581" spans="1:1">
      <c r="A2581" s="895"/>
    </row>
    <row r="2582" spans="1:1">
      <c r="A2582" s="895"/>
    </row>
    <row r="2583" spans="1:1">
      <c r="A2583" s="895"/>
    </row>
    <row r="2584" spans="1:1">
      <c r="A2584" s="895"/>
    </row>
    <row r="2585" spans="1:1">
      <c r="A2585" s="895"/>
    </row>
    <row r="2586" spans="1:1">
      <c r="A2586" s="895"/>
    </row>
    <row r="2587" spans="1:1">
      <c r="A2587" s="895"/>
    </row>
    <row r="2588" spans="1:1">
      <c r="A2588" s="895"/>
    </row>
    <row r="2589" spans="1:1">
      <c r="A2589" s="895"/>
    </row>
    <row r="2590" spans="1:1">
      <c r="A2590" s="895"/>
    </row>
    <row r="2591" spans="1:1">
      <c r="A2591" s="895"/>
    </row>
    <row r="2592" spans="1:1">
      <c r="A2592" s="895"/>
    </row>
    <row r="2593" spans="1:1">
      <c r="A2593" s="895"/>
    </row>
    <row r="2594" spans="1:1">
      <c r="A2594" s="895"/>
    </row>
    <row r="2595" spans="1:1">
      <c r="A2595" s="895"/>
    </row>
    <row r="2596" spans="1:1">
      <c r="A2596" s="895"/>
    </row>
    <row r="2597" spans="1:1">
      <c r="A2597" s="895"/>
    </row>
    <row r="2598" spans="1:1">
      <c r="A2598" s="895"/>
    </row>
    <row r="2599" spans="1:1">
      <c r="A2599" s="895"/>
    </row>
    <row r="2600" spans="1:1">
      <c r="A2600" s="895"/>
    </row>
    <row r="2601" spans="1:1">
      <c r="A2601" s="895"/>
    </row>
    <row r="2602" spans="1:1">
      <c r="A2602" s="895"/>
    </row>
    <row r="2603" spans="1:1">
      <c r="A2603" s="895"/>
    </row>
    <row r="2604" spans="1:1">
      <c r="A2604" s="895"/>
    </row>
    <row r="2605" spans="1:1">
      <c r="A2605" s="895"/>
    </row>
    <row r="2606" spans="1:1">
      <c r="A2606" s="895"/>
    </row>
    <row r="2607" spans="1:1">
      <c r="A2607" s="895"/>
    </row>
    <row r="2608" spans="1:1">
      <c r="A2608" s="895"/>
    </row>
    <row r="2609" spans="1:1">
      <c r="A2609" s="895"/>
    </row>
    <row r="2610" spans="1:1">
      <c r="A2610" s="895"/>
    </row>
    <row r="2611" spans="1:1">
      <c r="A2611" s="895"/>
    </row>
    <row r="2612" spans="1:1">
      <c r="A2612" s="895"/>
    </row>
    <row r="2613" spans="1:1">
      <c r="A2613" s="895"/>
    </row>
    <row r="2614" spans="1:1">
      <c r="A2614" s="895"/>
    </row>
    <row r="2615" spans="1:1">
      <c r="A2615" s="895"/>
    </row>
    <row r="2616" spans="1:1">
      <c r="A2616" s="895"/>
    </row>
    <row r="2617" spans="1:1">
      <c r="A2617" s="895"/>
    </row>
    <row r="2618" spans="1:1">
      <c r="A2618" s="895"/>
    </row>
    <row r="2619" spans="1:1">
      <c r="A2619" s="895"/>
    </row>
    <row r="2620" spans="1:1">
      <c r="A2620" s="895"/>
    </row>
    <row r="2621" spans="1:1">
      <c r="A2621" s="895"/>
    </row>
    <row r="2622" spans="1:1">
      <c r="A2622" s="895"/>
    </row>
    <row r="2623" spans="1:1">
      <c r="A2623" s="895"/>
    </row>
    <row r="2624" spans="1:1">
      <c r="A2624" s="895"/>
    </row>
    <row r="2625" spans="1:1">
      <c r="A2625" s="895"/>
    </row>
    <row r="2626" spans="1:1">
      <c r="A2626" s="895"/>
    </row>
    <row r="2627" spans="1:1">
      <c r="A2627" s="895"/>
    </row>
    <row r="2628" spans="1:1">
      <c r="A2628" s="895"/>
    </row>
    <row r="2629" spans="1:1">
      <c r="A2629" s="895"/>
    </row>
    <row r="2630" spans="1:1">
      <c r="A2630" s="895"/>
    </row>
    <row r="2631" spans="1:1">
      <c r="A2631" s="895"/>
    </row>
    <row r="2632" spans="1:1">
      <c r="A2632" s="895"/>
    </row>
    <row r="2633" spans="1:1">
      <c r="A2633" s="895"/>
    </row>
    <row r="2634" spans="1:1">
      <c r="A2634" s="895"/>
    </row>
    <row r="2635" spans="1:1">
      <c r="A2635" s="895"/>
    </row>
    <row r="2636" spans="1:1">
      <c r="A2636" s="895"/>
    </row>
    <row r="2637" spans="1:1">
      <c r="A2637" s="895"/>
    </row>
    <row r="2638" spans="1:1">
      <c r="A2638" s="895"/>
    </row>
    <row r="2639" spans="1:1">
      <c r="A2639" s="895"/>
    </row>
    <row r="2640" spans="1:1">
      <c r="A2640" s="895"/>
    </row>
    <row r="2641" spans="1:1">
      <c r="A2641" s="895"/>
    </row>
    <row r="2642" spans="1:1">
      <c r="A2642" s="895"/>
    </row>
    <row r="2643" spans="1:1">
      <c r="A2643" s="895"/>
    </row>
    <row r="2644" spans="1:1">
      <c r="A2644" s="895"/>
    </row>
    <row r="2645" spans="1:1">
      <c r="A2645" s="895"/>
    </row>
    <row r="2646" spans="1:1">
      <c r="A2646" s="895"/>
    </row>
    <row r="2647" spans="1:1">
      <c r="A2647" s="895"/>
    </row>
    <row r="2648" spans="1:1">
      <c r="A2648" s="895"/>
    </row>
    <row r="2649" spans="1:1">
      <c r="A2649" s="895"/>
    </row>
    <row r="2650" spans="1:1">
      <c r="A2650" s="895"/>
    </row>
    <row r="2651" spans="1:1">
      <c r="A2651" s="895"/>
    </row>
    <row r="2652" spans="1:1">
      <c r="A2652" s="895"/>
    </row>
    <row r="2653" spans="1:1">
      <c r="A2653" s="895"/>
    </row>
    <row r="2654" spans="1:1">
      <c r="A2654" s="895"/>
    </row>
    <row r="2655" spans="1:1">
      <c r="A2655" s="895"/>
    </row>
    <row r="2656" spans="1:1">
      <c r="A2656" s="895"/>
    </row>
    <row r="2657" spans="1:1">
      <c r="A2657" s="895"/>
    </row>
    <row r="2658" spans="1:1">
      <c r="A2658" s="895"/>
    </row>
    <row r="2659" spans="1:1">
      <c r="A2659" s="895"/>
    </row>
    <row r="2660" spans="1:1">
      <c r="A2660" s="895"/>
    </row>
    <row r="2661" spans="1:1">
      <c r="A2661" s="895"/>
    </row>
    <row r="2662" spans="1:1">
      <c r="A2662" s="895"/>
    </row>
    <row r="2663" spans="1:1">
      <c r="A2663" s="895"/>
    </row>
    <row r="2664" spans="1:1">
      <c r="A2664" s="895"/>
    </row>
    <row r="2665" spans="1:1">
      <c r="A2665" s="895"/>
    </row>
    <row r="2666" spans="1:1">
      <c r="A2666" s="895"/>
    </row>
    <row r="2667" spans="1:1">
      <c r="A2667" s="895"/>
    </row>
    <row r="2668" spans="1:1">
      <c r="A2668" s="895"/>
    </row>
    <row r="2669" spans="1:1">
      <c r="A2669" s="895"/>
    </row>
    <row r="2670" spans="1:1">
      <c r="A2670" s="895"/>
    </row>
    <row r="2671" spans="1:1">
      <c r="A2671" s="895"/>
    </row>
    <row r="2672" spans="1:1">
      <c r="A2672" s="895"/>
    </row>
    <row r="2673" spans="1:1">
      <c r="A2673" s="895"/>
    </row>
    <row r="2674" spans="1:1">
      <c r="A2674" s="895"/>
    </row>
    <row r="2675" spans="1:1">
      <c r="A2675" s="895"/>
    </row>
    <row r="2676" spans="1:1">
      <c r="A2676" s="895"/>
    </row>
    <row r="2677" spans="1:1">
      <c r="A2677" s="895"/>
    </row>
    <row r="2678" spans="1:1">
      <c r="A2678" s="895"/>
    </row>
    <row r="2679" spans="1:1">
      <c r="A2679" s="895"/>
    </row>
    <row r="2680" spans="1:1">
      <c r="A2680" s="895"/>
    </row>
    <row r="2681" spans="1:1">
      <c r="A2681" s="895"/>
    </row>
    <row r="2682" spans="1:1">
      <c r="A2682" s="895"/>
    </row>
    <row r="2683" spans="1:1">
      <c r="A2683" s="895"/>
    </row>
    <row r="2684" spans="1:1">
      <c r="A2684" s="895"/>
    </row>
    <row r="2685" spans="1:1">
      <c r="A2685" s="895"/>
    </row>
    <row r="2686" spans="1:1">
      <c r="A2686" s="895"/>
    </row>
    <row r="2687" spans="1:1">
      <c r="A2687" s="895"/>
    </row>
    <row r="2688" spans="1:1">
      <c r="A2688" s="895"/>
    </row>
    <row r="2689" spans="1:1">
      <c r="A2689" s="895"/>
    </row>
    <row r="2690" spans="1:1">
      <c r="A2690" s="895"/>
    </row>
    <row r="2691" spans="1:1">
      <c r="A2691" s="895"/>
    </row>
    <row r="2692" spans="1:1">
      <c r="A2692" s="895"/>
    </row>
    <row r="2693" spans="1:1">
      <c r="A2693" s="895"/>
    </row>
    <row r="2694" spans="1:1">
      <c r="A2694" s="895"/>
    </row>
    <row r="2695" spans="1:1">
      <c r="A2695" s="895"/>
    </row>
    <row r="2696" spans="1:1">
      <c r="A2696" s="895"/>
    </row>
    <row r="2697" spans="1:1">
      <c r="A2697" s="895"/>
    </row>
    <row r="2698" spans="1:1">
      <c r="A2698" s="895"/>
    </row>
    <row r="2699" spans="1:1">
      <c r="A2699" s="895"/>
    </row>
    <row r="2700" spans="1:1">
      <c r="A2700" s="895"/>
    </row>
    <row r="2701" spans="1:1">
      <c r="A2701" s="895"/>
    </row>
    <row r="2702" spans="1:1">
      <c r="A2702" s="895"/>
    </row>
    <row r="2703" spans="1:1">
      <c r="A2703" s="895"/>
    </row>
    <row r="2704" spans="1:1">
      <c r="A2704" s="895"/>
    </row>
    <row r="2705" spans="1:1">
      <c r="A2705" s="895"/>
    </row>
    <row r="2706" spans="1:1">
      <c r="A2706" s="895"/>
    </row>
    <row r="2707" spans="1:1">
      <c r="A2707" s="895"/>
    </row>
    <row r="2708" spans="1:1">
      <c r="A2708" s="895"/>
    </row>
    <row r="2709" spans="1:1">
      <c r="A2709" s="895"/>
    </row>
    <row r="2710" spans="1:1">
      <c r="A2710" s="895"/>
    </row>
    <row r="2711" spans="1:1">
      <c r="A2711" s="895"/>
    </row>
    <row r="2712" spans="1:1">
      <c r="A2712" s="895"/>
    </row>
    <row r="2713" spans="1:1">
      <c r="A2713" s="895"/>
    </row>
    <row r="2714" spans="1:1">
      <c r="A2714" s="895"/>
    </row>
    <row r="2715" spans="1:1">
      <c r="A2715" s="895"/>
    </row>
    <row r="2716" spans="1:1">
      <c r="A2716" s="895"/>
    </row>
    <row r="2717" spans="1:1">
      <c r="A2717" s="895"/>
    </row>
    <row r="2718" spans="1:1">
      <c r="A2718" s="895"/>
    </row>
    <row r="2719" spans="1:1">
      <c r="A2719" s="895"/>
    </row>
    <row r="2720" spans="1:1">
      <c r="A2720" s="895"/>
    </row>
    <row r="2721" spans="1:1">
      <c r="A2721" s="895"/>
    </row>
    <row r="2722" spans="1:1">
      <c r="A2722" s="895"/>
    </row>
    <row r="2723" spans="1:1">
      <c r="A2723" s="895"/>
    </row>
    <row r="2724" spans="1:1">
      <c r="A2724" s="895"/>
    </row>
    <row r="2725" spans="1:1">
      <c r="A2725" s="895"/>
    </row>
    <row r="2726" spans="1:1">
      <c r="A2726" s="895"/>
    </row>
    <row r="2727" spans="1:1">
      <c r="A2727" s="895"/>
    </row>
    <row r="2728" spans="1:1">
      <c r="A2728" s="895"/>
    </row>
    <row r="2729" spans="1:1">
      <c r="A2729" s="895"/>
    </row>
    <row r="2730" spans="1:1">
      <c r="A2730" s="895"/>
    </row>
    <row r="2731" spans="1:1">
      <c r="A2731" s="895"/>
    </row>
    <row r="2732" spans="1:1">
      <c r="A2732" s="895"/>
    </row>
    <row r="2733" spans="1:1">
      <c r="A2733" s="895"/>
    </row>
    <row r="2734" spans="1:1">
      <c r="A2734" s="895"/>
    </row>
    <row r="2735" spans="1:1">
      <c r="A2735" s="895"/>
    </row>
    <row r="2736" spans="1:1">
      <c r="A2736" s="895"/>
    </row>
    <row r="2737" spans="1:1">
      <c r="A2737" s="895"/>
    </row>
    <row r="2738" spans="1:1">
      <c r="A2738" s="895"/>
    </row>
    <row r="2739" spans="1:1">
      <c r="A2739" s="895"/>
    </row>
    <row r="2740" spans="1:1">
      <c r="A2740" s="895"/>
    </row>
    <row r="2741" spans="1:1">
      <c r="A2741" s="895"/>
    </row>
    <row r="2742" spans="1:1">
      <c r="A2742" s="895"/>
    </row>
    <row r="2743" spans="1:1">
      <c r="A2743" s="895"/>
    </row>
    <row r="2744" spans="1:1">
      <c r="A2744" s="895"/>
    </row>
    <row r="2745" spans="1:1">
      <c r="A2745" s="895"/>
    </row>
    <row r="2746" spans="1:1">
      <c r="A2746" s="895"/>
    </row>
    <row r="2747" spans="1:1">
      <c r="A2747" s="895"/>
    </row>
    <row r="2748" spans="1:1">
      <c r="A2748" s="895"/>
    </row>
    <row r="2749" spans="1:1">
      <c r="A2749" s="895"/>
    </row>
    <row r="2750" spans="1:1">
      <c r="A2750" s="895"/>
    </row>
    <row r="2751" spans="1:1">
      <c r="A2751" s="895"/>
    </row>
    <row r="2752" spans="1:1">
      <c r="A2752" s="895"/>
    </row>
    <row r="2753" spans="1:1">
      <c r="A2753" s="895"/>
    </row>
    <row r="2754" spans="1:1">
      <c r="A2754" s="895"/>
    </row>
    <row r="2755" spans="1:1">
      <c r="A2755" s="895"/>
    </row>
    <row r="2756" spans="1:1">
      <c r="A2756" s="895"/>
    </row>
    <row r="2757" spans="1:1">
      <c r="A2757" s="895"/>
    </row>
    <row r="2758" spans="1:1">
      <c r="A2758" s="895"/>
    </row>
    <row r="2759" spans="1:1">
      <c r="A2759" s="895"/>
    </row>
    <row r="2760" spans="1:1">
      <c r="A2760" s="895"/>
    </row>
    <row r="2761" spans="1:1">
      <c r="A2761" s="895"/>
    </row>
    <row r="2762" spans="1:1">
      <c r="A2762" s="895"/>
    </row>
    <row r="2763" spans="1:1">
      <c r="A2763" s="895"/>
    </row>
    <row r="2764" spans="1:1">
      <c r="A2764" s="895"/>
    </row>
    <row r="2765" spans="1:1">
      <c r="A2765" s="895"/>
    </row>
    <row r="2766" spans="1:1">
      <c r="A2766" s="895"/>
    </row>
    <row r="2767" spans="1:1">
      <c r="A2767" s="895"/>
    </row>
    <row r="2768" spans="1:1">
      <c r="A2768" s="895"/>
    </row>
    <row r="2769" spans="1:1">
      <c r="A2769" s="895"/>
    </row>
    <row r="2770" spans="1:1">
      <c r="A2770" s="895"/>
    </row>
    <row r="2771" spans="1:1">
      <c r="A2771" s="895"/>
    </row>
    <row r="2772" spans="1:1">
      <c r="A2772" s="895"/>
    </row>
    <row r="2773" spans="1:1">
      <c r="A2773" s="895"/>
    </row>
    <row r="2774" spans="1:1">
      <c r="A2774" s="895"/>
    </row>
    <row r="2775" spans="1:1">
      <c r="A2775" s="895"/>
    </row>
    <row r="2776" spans="1:1">
      <c r="A2776" s="895"/>
    </row>
    <row r="2777" spans="1:1">
      <c r="A2777" s="895"/>
    </row>
    <row r="2778" spans="1:1">
      <c r="A2778" s="895"/>
    </row>
    <row r="2779" spans="1:1">
      <c r="A2779" s="895"/>
    </row>
    <row r="2780" spans="1:1">
      <c r="A2780" s="895"/>
    </row>
    <row r="2781" spans="1:1">
      <c r="A2781" s="895"/>
    </row>
    <row r="2782" spans="1:1">
      <c r="A2782" s="895"/>
    </row>
    <row r="2783" spans="1:1">
      <c r="A2783" s="895"/>
    </row>
    <row r="2784" spans="1:1">
      <c r="A2784" s="895"/>
    </row>
    <row r="2785" spans="1:1">
      <c r="A2785" s="895"/>
    </row>
    <row r="2786" spans="1:1">
      <c r="A2786" s="895"/>
    </row>
    <row r="2787" spans="1:1">
      <c r="A2787" s="895"/>
    </row>
    <row r="2788" spans="1:1">
      <c r="A2788" s="895"/>
    </row>
    <row r="2789" spans="1:1">
      <c r="A2789" s="895"/>
    </row>
    <row r="2790" spans="1:1">
      <c r="A2790" s="895"/>
    </row>
    <row r="2791" spans="1:1">
      <c r="A2791" s="895"/>
    </row>
    <row r="2792" spans="1:1">
      <c r="A2792" s="895"/>
    </row>
    <row r="2793" spans="1:1">
      <c r="A2793" s="895"/>
    </row>
    <row r="2794" spans="1:1">
      <c r="A2794" s="895"/>
    </row>
    <row r="2795" spans="1:1">
      <c r="A2795" s="895"/>
    </row>
    <row r="2796" spans="1:1">
      <c r="A2796" s="895"/>
    </row>
    <row r="2797" spans="1:1">
      <c r="A2797" s="895"/>
    </row>
    <row r="2798" spans="1:1">
      <c r="A2798" s="895"/>
    </row>
    <row r="2799" spans="1:1">
      <c r="A2799" s="895"/>
    </row>
    <row r="2800" spans="1:1">
      <c r="A2800" s="895"/>
    </row>
    <row r="2801" spans="1:1">
      <c r="A2801" s="895"/>
    </row>
    <row r="2802" spans="1:1">
      <c r="A2802" s="895"/>
    </row>
    <row r="2803" spans="1:1">
      <c r="A2803" s="895"/>
    </row>
    <row r="2804" spans="1:1">
      <c r="A2804" s="895"/>
    </row>
    <row r="2805" spans="1:1">
      <c r="A2805" s="895"/>
    </row>
    <row r="2806" spans="1:1">
      <c r="A2806" s="895"/>
    </row>
    <row r="2807" spans="1:1">
      <c r="A2807" s="895"/>
    </row>
    <row r="2808" spans="1:1">
      <c r="A2808" s="895"/>
    </row>
    <row r="2809" spans="1:1">
      <c r="A2809" s="895"/>
    </row>
    <row r="2810" spans="1:1">
      <c r="A2810" s="895"/>
    </row>
    <row r="2811" spans="1:1">
      <c r="A2811" s="895"/>
    </row>
    <row r="2812" spans="1:1">
      <c r="A2812" s="895"/>
    </row>
    <row r="2813" spans="1:1">
      <c r="A2813" s="895"/>
    </row>
    <row r="2814" spans="1:1">
      <c r="A2814" s="895"/>
    </row>
    <row r="2815" spans="1:1">
      <c r="A2815" s="895"/>
    </row>
    <row r="2816" spans="1:1">
      <c r="A2816" s="895"/>
    </row>
    <row r="2817" spans="1:1">
      <c r="A2817" s="895"/>
    </row>
    <row r="2818" spans="1:1">
      <c r="A2818" s="895"/>
    </row>
    <row r="2819" spans="1:1">
      <c r="A2819" s="895"/>
    </row>
    <row r="2820" spans="1:1">
      <c r="A2820" s="895"/>
    </row>
    <row r="2821" spans="1:1">
      <c r="A2821" s="895"/>
    </row>
    <row r="2822" spans="1:1">
      <c r="A2822" s="895"/>
    </row>
    <row r="2823" spans="1:1">
      <c r="A2823" s="895"/>
    </row>
    <row r="2824" spans="1:1">
      <c r="A2824" s="895"/>
    </row>
    <row r="2825" spans="1:1">
      <c r="A2825" s="895"/>
    </row>
    <row r="2826" spans="1:1">
      <c r="A2826" s="895"/>
    </row>
    <row r="2827" spans="1:1">
      <c r="A2827" s="895"/>
    </row>
    <row r="2828" spans="1:1">
      <c r="A2828" s="895"/>
    </row>
    <row r="2829" spans="1:1">
      <c r="A2829" s="895"/>
    </row>
    <row r="2830" spans="1:1">
      <c r="A2830" s="895"/>
    </row>
    <row r="2831" spans="1:1">
      <c r="A2831" s="895"/>
    </row>
    <row r="2832" spans="1:1">
      <c r="A2832" s="895"/>
    </row>
    <row r="2833" spans="1:1">
      <c r="A2833" s="895"/>
    </row>
    <row r="2834" spans="1:1">
      <c r="A2834" s="895"/>
    </row>
    <row r="2835" spans="1:1">
      <c r="A2835" s="895"/>
    </row>
    <row r="2836" spans="1:1">
      <c r="A2836" s="895"/>
    </row>
    <row r="2837" spans="1:1">
      <c r="A2837" s="895"/>
    </row>
    <row r="2838" spans="1:1">
      <c r="A2838" s="895"/>
    </row>
    <row r="2839" spans="1:1">
      <c r="A2839" s="895"/>
    </row>
    <row r="2840" spans="1:1">
      <c r="A2840" s="895"/>
    </row>
    <row r="2841" spans="1:1">
      <c r="A2841" s="895"/>
    </row>
    <row r="2842" spans="1:1">
      <c r="A2842" s="895"/>
    </row>
    <row r="2843" spans="1:1">
      <c r="A2843" s="895"/>
    </row>
    <row r="2844" spans="1:1">
      <c r="A2844" s="895"/>
    </row>
    <row r="2845" spans="1:1">
      <c r="A2845" s="895"/>
    </row>
    <row r="2846" spans="1:1">
      <c r="A2846" s="895"/>
    </row>
    <row r="2847" spans="1:1">
      <c r="A2847" s="895"/>
    </row>
    <row r="2848" spans="1:1">
      <c r="A2848" s="895"/>
    </row>
    <row r="2849" spans="1:1">
      <c r="A2849" s="895"/>
    </row>
    <row r="2850" spans="1:1">
      <c r="A2850" s="895"/>
    </row>
    <row r="2851" spans="1:1">
      <c r="A2851" s="895"/>
    </row>
    <row r="2852" spans="1:1">
      <c r="A2852" s="895"/>
    </row>
    <row r="2853" spans="1:1">
      <c r="A2853" s="895"/>
    </row>
    <row r="2854" spans="1:1">
      <c r="A2854" s="895"/>
    </row>
    <row r="2855" spans="1:1">
      <c r="A2855" s="895"/>
    </row>
    <row r="2856" spans="1:1">
      <c r="A2856" s="895"/>
    </row>
    <row r="2857" spans="1:1">
      <c r="A2857" s="895"/>
    </row>
    <row r="2858" spans="1:1">
      <c r="A2858" s="895"/>
    </row>
    <row r="2859" spans="1:1">
      <c r="A2859" s="895"/>
    </row>
    <row r="2860" spans="1:1">
      <c r="A2860" s="895"/>
    </row>
    <row r="2861" spans="1:1">
      <c r="A2861" s="895"/>
    </row>
    <row r="2862" spans="1:1">
      <c r="A2862" s="895"/>
    </row>
    <row r="2863" spans="1:1">
      <c r="A2863" s="895"/>
    </row>
    <row r="2864" spans="1:1">
      <c r="A2864" s="895"/>
    </row>
    <row r="2865" spans="1:1">
      <c r="A2865" s="895"/>
    </row>
    <row r="2866" spans="1:1">
      <c r="A2866" s="895"/>
    </row>
    <row r="2867" spans="1:1">
      <c r="A2867" s="895"/>
    </row>
    <row r="2868" spans="1:1">
      <c r="A2868" s="895"/>
    </row>
    <row r="2869" spans="1:1">
      <c r="A2869" s="895"/>
    </row>
    <row r="2870" spans="1:1">
      <c r="A2870" s="895"/>
    </row>
    <row r="2871" spans="1:1">
      <c r="A2871" s="895"/>
    </row>
    <row r="2872" spans="1:1">
      <c r="A2872" s="895"/>
    </row>
    <row r="2873" spans="1:1">
      <c r="A2873" s="895"/>
    </row>
    <row r="2874" spans="1:1">
      <c r="A2874" s="895"/>
    </row>
    <row r="2875" spans="1:1">
      <c r="A2875" s="895"/>
    </row>
    <row r="2876" spans="1:1">
      <c r="A2876" s="895"/>
    </row>
    <row r="2877" spans="1:1">
      <c r="A2877" s="895"/>
    </row>
    <row r="2878" spans="1:1">
      <c r="A2878" s="895"/>
    </row>
    <row r="2879" spans="1:1">
      <c r="A2879" s="895"/>
    </row>
    <row r="2880" spans="1:1">
      <c r="A2880" s="895"/>
    </row>
    <row r="2881" spans="1:1">
      <c r="A2881" s="895"/>
    </row>
    <row r="2882" spans="1:1">
      <c r="A2882" s="895"/>
    </row>
    <row r="2883" spans="1:1">
      <c r="A2883" s="895"/>
    </row>
    <row r="2884" spans="1:1">
      <c r="A2884" s="895"/>
    </row>
    <row r="2885" spans="1:1">
      <c r="A2885" s="895"/>
    </row>
    <row r="2886" spans="1:1">
      <c r="A2886" s="895"/>
    </row>
    <row r="2887" spans="1:1">
      <c r="A2887" s="895"/>
    </row>
    <row r="2888" spans="1:1">
      <c r="A2888" s="895"/>
    </row>
    <row r="2889" spans="1:1">
      <c r="A2889" s="895"/>
    </row>
    <row r="2890" spans="1:1">
      <c r="A2890" s="895"/>
    </row>
    <row r="2891" spans="1:1">
      <c r="A2891" s="895"/>
    </row>
    <row r="2892" spans="1:1">
      <c r="A2892" s="895"/>
    </row>
    <row r="2893" spans="1:1">
      <c r="A2893" s="895"/>
    </row>
    <row r="2894" spans="1:1">
      <c r="A2894" s="895"/>
    </row>
    <row r="2895" spans="1:1">
      <c r="A2895" s="895"/>
    </row>
    <row r="2896" spans="1:1">
      <c r="A2896" s="895"/>
    </row>
    <row r="2897" spans="1:1">
      <c r="A2897" s="895"/>
    </row>
    <row r="2898" spans="1:1">
      <c r="A2898" s="895"/>
    </row>
    <row r="2899" spans="1:1">
      <c r="A2899" s="895"/>
    </row>
    <row r="2900" spans="1:1">
      <c r="A2900" s="895"/>
    </row>
    <row r="2901" spans="1:1">
      <c r="A2901" s="895"/>
    </row>
    <row r="2902" spans="1:1">
      <c r="A2902" s="895"/>
    </row>
    <row r="2903" spans="1:1">
      <c r="A2903" s="895"/>
    </row>
    <row r="2904" spans="1:1">
      <c r="A2904" s="895"/>
    </row>
    <row r="2905" spans="1:1">
      <c r="A2905" s="895"/>
    </row>
    <row r="2906" spans="1:1">
      <c r="A2906" s="895"/>
    </row>
    <row r="2907" spans="1:1">
      <c r="A2907" s="895"/>
    </row>
    <row r="2908" spans="1:1">
      <c r="A2908" s="895"/>
    </row>
    <row r="2909" spans="1:1">
      <c r="A2909" s="895"/>
    </row>
    <row r="2910" spans="1:1">
      <c r="A2910" s="895"/>
    </row>
    <row r="2911" spans="1:1">
      <c r="A2911" s="895"/>
    </row>
    <row r="2912" spans="1:1">
      <c r="A2912" s="895"/>
    </row>
    <row r="2913" spans="1:1">
      <c r="A2913" s="895"/>
    </row>
    <row r="2914" spans="1:1">
      <c r="A2914" s="895"/>
    </row>
    <row r="2915" spans="1:1">
      <c r="A2915" s="895"/>
    </row>
    <row r="2916" spans="1:1">
      <c r="A2916" s="895"/>
    </row>
    <row r="2917" spans="1:1">
      <c r="A2917" s="895"/>
    </row>
    <row r="2918" spans="1:1">
      <c r="A2918" s="895"/>
    </row>
    <row r="2919" spans="1:1">
      <c r="A2919" s="895"/>
    </row>
    <row r="2920" spans="1:1">
      <c r="A2920" s="895"/>
    </row>
    <row r="2921" spans="1:1">
      <c r="A2921" s="895"/>
    </row>
    <row r="2922" spans="1:1">
      <c r="A2922" s="895"/>
    </row>
    <row r="2923" spans="1:1">
      <c r="A2923" s="895"/>
    </row>
    <row r="2924" spans="1:1">
      <c r="A2924" s="895"/>
    </row>
    <row r="2925" spans="1:1">
      <c r="A2925" s="895"/>
    </row>
    <row r="2926" spans="1:1">
      <c r="A2926" s="895"/>
    </row>
    <row r="2927" spans="1:1">
      <c r="A2927" s="895"/>
    </row>
    <row r="2928" spans="1:1">
      <c r="A2928" s="895"/>
    </row>
    <row r="2929" spans="1:1">
      <c r="A2929" s="895"/>
    </row>
    <row r="2930" spans="1:1">
      <c r="A2930" s="895"/>
    </row>
    <row r="2931" spans="1:1">
      <c r="A2931" s="895"/>
    </row>
    <row r="2932" spans="1:1">
      <c r="A2932" s="895"/>
    </row>
    <row r="2933" spans="1:1">
      <c r="A2933" s="895"/>
    </row>
    <row r="2934" spans="1:1">
      <c r="A2934" s="895"/>
    </row>
    <row r="2935" spans="1:1">
      <c r="A2935" s="895"/>
    </row>
    <row r="2936" spans="1:1">
      <c r="A2936" s="895"/>
    </row>
    <row r="2937" spans="1:1">
      <c r="A2937" s="895"/>
    </row>
    <row r="2938" spans="1:1">
      <c r="A2938" s="895"/>
    </row>
    <row r="2939" spans="1:1">
      <c r="A2939" s="895"/>
    </row>
    <row r="2940" spans="1:1">
      <c r="A2940" s="895"/>
    </row>
    <row r="2941" spans="1:1">
      <c r="A2941" s="895"/>
    </row>
    <row r="2942" spans="1:1">
      <c r="A2942" s="895"/>
    </row>
    <row r="2943" spans="1:1">
      <c r="A2943" s="895"/>
    </row>
    <row r="2944" spans="1:1">
      <c r="A2944" s="895"/>
    </row>
    <row r="2945" spans="1:1">
      <c r="A2945" s="895"/>
    </row>
    <row r="2946" spans="1:1">
      <c r="A2946" s="895"/>
    </row>
    <row r="2947" spans="1:1">
      <c r="A2947" s="895"/>
    </row>
    <row r="2948" spans="1:1">
      <c r="A2948" s="895"/>
    </row>
    <row r="2949" spans="1:1">
      <c r="A2949" s="895"/>
    </row>
    <row r="2950" spans="1:1">
      <c r="A2950" s="895"/>
    </row>
    <row r="2951" spans="1:1">
      <c r="A2951" s="895"/>
    </row>
    <row r="2952" spans="1:1">
      <c r="A2952" s="895"/>
    </row>
    <row r="2953" spans="1:1">
      <c r="A2953" s="895"/>
    </row>
    <row r="2954" spans="1:1">
      <c r="A2954" s="895"/>
    </row>
    <row r="2955" spans="1:1">
      <c r="A2955" s="895"/>
    </row>
    <row r="2956" spans="1:1">
      <c r="A2956" s="895"/>
    </row>
    <row r="2957" spans="1:1">
      <c r="A2957" s="895"/>
    </row>
    <row r="2958" spans="1:1">
      <c r="A2958" s="895"/>
    </row>
    <row r="2959" spans="1:1">
      <c r="A2959" s="895"/>
    </row>
    <row r="2960" spans="1:1">
      <c r="A2960" s="895"/>
    </row>
    <row r="2961" spans="1:1">
      <c r="A2961" s="895"/>
    </row>
    <row r="2962" spans="1:1">
      <c r="A2962" s="895"/>
    </row>
    <row r="2963" spans="1:1">
      <c r="A2963" s="895"/>
    </row>
    <row r="2964" spans="1:1">
      <c r="A2964" s="895"/>
    </row>
    <row r="2965" spans="1:1">
      <c r="A2965" s="895"/>
    </row>
    <row r="2966" spans="1:1">
      <c r="A2966" s="895"/>
    </row>
    <row r="2967" spans="1:1">
      <c r="A2967" s="895"/>
    </row>
    <row r="2968" spans="1:1">
      <c r="A2968" s="895"/>
    </row>
    <row r="2969" spans="1:1">
      <c r="A2969" s="895"/>
    </row>
    <row r="2970" spans="1:1">
      <c r="A2970" s="895"/>
    </row>
    <row r="2971" spans="1:1">
      <c r="A2971" s="895"/>
    </row>
    <row r="2972" spans="1:1">
      <c r="A2972" s="895"/>
    </row>
    <row r="2973" spans="1:1">
      <c r="A2973" s="895"/>
    </row>
    <row r="2974" spans="1:1">
      <c r="A2974" s="895"/>
    </row>
    <row r="2975" spans="1:1">
      <c r="A2975" s="895"/>
    </row>
    <row r="2976" spans="1:1">
      <c r="A2976" s="895"/>
    </row>
    <row r="2977" spans="1:1">
      <c r="A2977" s="895"/>
    </row>
    <row r="2978" spans="1:1">
      <c r="A2978" s="895"/>
    </row>
    <row r="2979" spans="1:1">
      <c r="A2979" s="895"/>
    </row>
    <row r="2980" spans="1:1">
      <c r="A2980" s="895"/>
    </row>
    <row r="2981" spans="1:1">
      <c r="A2981" s="895"/>
    </row>
    <row r="2982" spans="1:1">
      <c r="A2982" s="895"/>
    </row>
    <row r="2983" spans="1:1">
      <c r="A2983" s="895"/>
    </row>
    <row r="2984" spans="1:1">
      <c r="A2984" s="895"/>
    </row>
    <row r="2985" spans="1:1">
      <c r="A2985" s="895"/>
    </row>
    <row r="2986" spans="1:1">
      <c r="A2986" s="895"/>
    </row>
    <row r="2987" spans="1:1">
      <c r="A2987" s="895"/>
    </row>
    <row r="2988" spans="1:1">
      <c r="A2988" s="895"/>
    </row>
    <row r="2989" spans="1:1">
      <c r="A2989" s="895"/>
    </row>
    <row r="2990" spans="1:1">
      <c r="A2990" s="895"/>
    </row>
    <row r="2991" spans="1:1">
      <c r="A2991" s="895"/>
    </row>
    <row r="2992" spans="1:1">
      <c r="A2992" s="895"/>
    </row>
    <row r="2993" spans="1:1">
      <c r="A2993" s="895"/>
    </row>
    <row r="2994" spans="1:1">
      <c r="A2994" s="895"/>
    </row>
    <row r="2995" spans="1:1">
      <c r="A2995" s="895"/>
    </row>
    <row r="2996" spans="1:1">
      <c r="A2996" s="895"/>
    </row>
    <row r="2997" spans="1:1">
      <c r="A2997" s="895"/>
    </row>
    <row r="2998" spans="1:1">
      <c r="A2998" s="895"/>
    </row>
    <row r="2999" spans="1:1">
      <c r="A2999" s="895"/>
    </row>
    <row r="3000" spans="1:1">
      <c r="A3000" s="895"/>
    </row>
    <row r="3001" spans="1:1">
      <c r="A3001" s="895"/>
    </row>
    <row r="3002" spans="1:1">
      <c r="A3002" s="895"/>
    </row>
    <row r="3003" spans="1:1">
      <c r="A3003" s="895"/>
    </row>
    <row r="3004" spans="1:1">
      <c r="A3004" s="895"/>
    </row>
    <row r="3005" spans="1:1">
      <c r="A3005" s="895"/>
    </row>
    <row r="3006" spans="1:1">
      <c r="A3006" s="895"/>
    </row>
    <row r="3007" spans="1:1">
      <c r="A3007" s="895"/>
    </row>
    <row r="3008" spans="1:1">
      <c r="A3008" s="895"/>
    </row>
    <row r="3009" spans="1:1">
      <c r="A3009" s="895"/>
    </row>
    <row r="3010" spans="1:1">
      <c r="A3010" s="895"/>
    </row>
    <row r="3011" spans="1:1">
      <c r="A3011" s="895"/>
    </row>
    <row r="3012" spans="1:1">
      <c r="A3012" s="895"/>
    </row>
    <row r="3013" spans="1:1">
      <c r="A3013" s="895"/>
    </row>
    <row r="3014" spans="1:1">
      <c r="A3014" s="895"/>
    </row>
    <row r="3015" spans="1:1">
      <c r="A3015" s="895"/>
    </row>
    <row r="3016" spans="1:1">
      <c r="A3016" s="895"/>
    </row>
    <row r="3017" spans="1:1">
      <c r="A3017" s="895"/>
    </row>
    <row r="3018" spans="1:1">
      <c r="A3018" s="895"/>
    </row>
    <row r="3019" spans="1:1">
      <c r="A3019" s="895"/>
    </row>
    <row r="3020" spans="1:1">
      <c r="A3020" s="895"/>
    </row>
    <row r="3021" spans="1:1">
      <c r="A3021" s="895"/>
    </row>
    <row r="3022" spans="1:1">
      <c r="A3022" s="895"/>
    </row>
    <row r="3023" spans="1:1">
      <c r="A3023" s="895"/>
    </row>
    <row r="3024" spans="1:1">
      <c r="A3024" s="895"/>
    </row>
    <row r="3025" spans="1:1">
      <c r="A3025" s="895"/>
    </row>
    <row r="3026" spans="1:1">
      <c r="A3026" s="895"/>
    </row>
    <row r="3027" spans="1:1">
      <c r="A3027" s="895"/>
    </row>
    <row r="3028" spans="1:1">
      <c r="A3028" s="895"/>
    </row>
    <row r="3029" spans="1:1">
      <c r="A3029" s="895"/>
    </row>
    <row r="3030" spans="1:1">
      <c r="A3030" s="895"/>
    </row>
    <row r="3031" spans="1:1">
      <c r="A3031" s="895"/>
    </row>
    <row r="3032" spans="1:1">
      <c r="A3032" s="895"/>
    </row>
    <row r="3033" spans="1:1">
      <c r="A3033" s="895"/>
    </row>
    <row r="3034" spans="1:1">
      <c r="A3034" s="895"/>
    </row>
    <row r="3035" spans="1:1">
      <c r="A3035" s="895"/>
    </row>
    <row r="3036" spans="1:1">
      <c r="A3036" s="895"/>
    </row>
    <row r="3037" spans="1:1">
      <c r="A3037" s="895"/>
    </row>
    <row r="3038" spans="1:1">
      <c r="A3038" s="895"/>
    </row>
    <row r="3039" spans="1:1">
      <c r="A3039" s="895"/>
    </row>
    <row r="3040" spans="1:1">
      <c r="A3040" s="895"/>
    </row>
    <row r="3041" spans="1:1">
      <c r="A3041" s="895"/>
    </row>
    <row r="3042" spans="1:1">
      <c r="A3042" s="895"/>
    </row>
    <row r="3043" spans="1:1">
      <c r="A3043" s="895"/>
    </row>
    <row r="3044" spans="1:1">
      <c r="A3044" s="895"/>
    </row>
    <row r="3045" spans="1:1">
      <c r="A3045" s="895"/>
    </row>
    <row r="3046" spans="1:1">
      <c r="A3046" s="895"/>
    </row>
    <row r="3047" spans="1:1">
      <c r="A3047" s="895"/>
    </row>
    <row r="3048" spans="1:1">
      <c r="A3048" s="895"/>
    </row>
    <row r="3049" spans="1:1">
      <c r="A3049" s="895"/>
    </row>
    <row r="3050" spans="1:1">
      <c r="A3050" s="895"/>
    </row>
    <row r="3051" spans="1:1">
      <c r="A3051" s="895"/>
    </row>
    <row r="3052" spans="1:1">
      <c r="A3052" s="895"/>
    </row>
    <row r="3053" spans="1:1">
      <c r="A3053" s="895"/>
    </row>
    <row r="3054" spans="1:1">
      <c r="A3054" s="895"/>
    </row>
    <row r="3055" spans="1:1">
      <c r="A3055" s="895"/>
    </row>
    <row r="3056" spans="1:1">
      <c r="A3056" s="895"/>
    </row>
    <row r="3057" spans="1:1">
      <c r="A3057" s="895"/>
    </row>
    <row r="3058" spans="1:1">
      <c r="A3058" s="895"/>
    </row>
    <row r="3059" spans="1:1">
      <c r="A3059" s="895"/>
    </row>
    <row r="3060" spans="1:1">
      <c r="A3060" s="895"/>
    </row>
    <row r="3061" spans="1:1">
      <c r="A3061" s="895"/>
    </row>
    <row r="3062" spans="1:1">
      <c r="A3062" s="895"/>
    </row>
    <row r="3063" spans="1:1">
      <c r="A3063" s="895"/>
    </row>
    <row r="3064" spans="1:1">
      <c r="A3064" s="895"/>
    </row>
    <row r="3065" spans="1:1">
      <c r="A3065" s="895"/>
    </row>
    <row r="3066" spans="1:1">
      <c r="A3066" s="895"/>
    </row>
    <row r="3067" spans="1:1">
      <c r="A3067" s="895"/>
    </row>
    <row r="3068" spans="1:1">
      <c r="A3068" s="895"/>
    </row>
    <row r="3069" spans="1:1">
      <c r="A3069" s="895"/>
    </row>
    <row r="3070" spans="1:1">
      <c r="A3070" s="895"/>
    </row>
    <row r="3071" spans="1:1">
      <c r="A3071" s="895"/>
    </row>
    <row r="3072" spans="1:1">
      <c r="A3072" s="895"/>
    </row>
    <row r="3073" spans="1:1">
      <c r="A3073" s="895"/>
    </row>
    <row r="3074" spans="1:1">
      <c r="A3074" s="895"/>
    </row>
    <row r="3075" spans="1:1">
      <c r="A3075" s="895"/>
    </row>
    <row r="3076" spans="1:1">
      <c r="A3076" s="895"/>
    </row>
    <row r="3077" spans="1:1">
      <c r="A3077" s="895"/>
    </row>
    <row r="3078" spans="1:1">
      <c r="A3078" s="895"/>
    </row>
    <row r="3079" spans="1:1">
      <c r="A3079" s="895"/>
    </row>
    <row r="3080" spans="1:1">
      <c r="A3080" s="895"/>
    </row>
    <row r="3081" spans="1:1">
      <c r="A3081" s="895"/>
    </row>
    <row r="3082" spans="1:1">
      <c r="A3082" s="895"/>
    </row>
    <row r="3083" spans="1:1">
      <c r="A3083" s="895"/>
    </row>
    <row r="3084" spans="1:1">
      <c r="A3084" s="895"/>
    </row>
    <row r="3085" spans="1:1">
      <c r="A3085" s="895"/>
    </row>
    <row r="3086" spans="1:1">
      <c r="A3086" s="895"/>
    </row>
    <row r="3087" spans="1:1">
      <c r="A3087" s="895"/>
    </row>
    <row r="3088" spans="1:1">
      <c r="A3088" s="895"/>
    </row>
    <row r="3089" spans="1:1">
      <c r="A3089" s="895"/>
    </row>
    <row r="3090" spans="1:1">
      <c r="A3090" s="895"/>
    </row>
    <row r="3091" spans="1:1">
      <c r="A3091" s="895"/>
    </row>
    <row r="3092" spans="1:1">
      <c r="A3092" s="895"/>
    </row>
    <row r="3093" spans="1:1">
      <c r="A3093" s="895"/>
    </row>
    <row r="3094" spans="1:1">
      <c r="A3094" s="895"/>
    </row>
    <row r="3095" spans="1:1">
      <c r="A3095" s="895"/>
    </row>
    <row r="3096" spans="1:1">
      <c r="A3096" s="895"/>
    </row>
    <row r="3097" spans="1:1">
      <c r="A3097" s="895"/>
    </row>
    <row r="3098" spans="1:1">
      <c r="A3098" s="895"/>
    </row>
    <row r="3099" spans="1:1">
      <c r="A3099" s="895"/>
    </row>
    <row r="3100" spans="1:1">
      <c r="A3100" s="895"/>
    </row>
    <row r="3101" spans="1:1">
      <c r="A3101" s="895"/>
    </row>
    <row r="3102" spans="1:1">
      <c r="A3102" s="895"/>
    </row>
    <row r="3103" spans="1:1">
      <c r="A3103" s="895"/>
    </row>
    <row r="3104" spans="1:1">
      <c r="A3104" s="895"/>
    </row>
    <row r="3105" spans="1:1">
      <c r="A3105" s="895"/>
    </row>
    <row r="3106" spans="1:1">
      <c r="A3106" s="895"/>
    </row>
    <row r="3107" spans="1:1">
      <c r="A3107" s="895"/>
    </row>
    <row r="3108" spans="1:1">
      <c r="A3108" s="895"/>
    </row>
    <row r="3109" spans="1:1">
      <c r="A3109" s="895"/>
    </row>
    <row r="3110" spans="1:1">
      <c r="A3110" s="895"/>
    </row>
    <row r="3111" spans="1:1">
      <c r="A3111" s="895"/>
    </row>
    <row r="3112" spans="1:1">
      <c r="A3112" s="895"/>
    </row>
    <row r="3113" spans="1:1">
      <c r="A3113" s="895"/>
    </row>
    <row r="3114" spans="1:1">
      <c r="A3114" s="895"/>
    </row>
    <row r="3115" spans="1:1">
      <c r="A3115" s="895"/>
    </row>
    <row r="3116" spans="1:1">
      <c r="A3116" s="895"/>
    </row>
    <row r="3117" spans="1:1">
      <c r="A3117" s="895"/>
    </row>
    <row r="3118" spans="1:1">
      <c r="A3118" s="895"/>
    </row>
    <row r="3119" spans="1:1">
      <c r="A3119" s="895"/>
    </row>
    <row r="3120" spans="1:1">
      <c r="A3120" s="895"/>
    </row>
    <row r="3121" spans="1:1">
      <c r="A3121" s="895"/>
    </row>
    <row r="3122" spans="1:1">
      <c r="A3122" s="895"/>
    </row>
    <row r="3123" spans="1:1">
      <c r="A3123" s="895"/>
    </row>
    <row r="3124" spans="1:1">
      <c r="A3124" s="895"/>
    </row>
    <row r="3125" spans="1:1">
      <c r="A3125" s="895"/>
    </row>
    <row r="3126" spans="1:1">
      <c r="A3126" s="895"/>
    </row>
    <row r="3127" spans="1:1">
      <c r="A3127" s="895"/>
    </row>
    <row r="3128" spans="1:1">
      <c r="A3128" s="895"/>
    </row>
    <row r="3129" spans="1:1">
      <c r="A3129" s="895"/>
    </row>
    <row r="3130" spans="1:1">
      <c r="A3130" s="895"/>
    </row>
    <row r="3131" spans="1:1">
      <c r="A3131" s="895"/>
    </row>
    <row r="3132" spans="1:1">
      <c r="A3132" s="895"/>
    </row>
    <row r="3133" spans="1:1">
      <c r="A3133" s="895"/>
    </row>
    <row r="3134" spans="1:1">
      <c r="A3134" s="895"/>
    </row>
    <row r="3135" spans="1:1">
      <c r="A3135" s="895"/>
    </row>
    <row r="3136" spans="1:1">
      <c r="A3136" s="895"/>
    </row>
    <row r="3137" spans="1:1">
      <c r="A3137" s="895"/>
    </row>
    <row r="3138" spans="1:1">
      <c r="A3138" s="895"/>
    </row>
    <row r="3139" spans="1:1">
      <c r="A3139" s="895"/>
    </row>
    <row r="3140" spans="1:1">
      <c r="A3140" s="895"/>
    </row>
    <row r="3141" spans="1:1">
      <c r="A3141" s="895"/>
    </row>
    <row r="3142" spans="1:1">
      <c r="A3142" s="895"/>
    </row>
    <row r="3143" spans="1:1">
      <c r="A3143" s="895"/>
    </row>
    <row r="3144" spans="1:1">
      <c r="A3144" s="895"/>
    </row>
    <row r="3145" spans="1:1">
      <c r="A3145" s="895"/>
    </row>
    <row r="3146" spans="1:1">
      <c r="A3146" s="895"/>
    </row>
    <row r="3147" spans="1:1">
      <c r="A3147" s="895"/>
    </row>
    <row r="3148" spans="1:1">
      <c r="A3148" s="895"/>
    </row>
    <row r="3149" spans="1:1">
      <c r="A3149" s="895"/>
    </row>
    <row r="3150" spans="1:1">
      <c r="A3150" s="895"/>
    </row>
    <row r="3151" spans="1:1">
      <c r="A3151" s="895"/>
    </row>
    <row r="3152" spans="1:1">
      <c r="A3152" s="895"/>
    </row>
    <row r="3153" spans="1:1">
      <c r="A3153" s="895"/>
    </row>
    <row r="3154" spans="1:1">
      <c r="A3154" s="895"/>
    </row>
    <row r="3155" spans="1:1">
      <c r="A3155" s="895"/>
    </row>
    <row r="3156" spans="1:1">
      <c r="A3156" s="895"/>
    </row>
  </sheetData>
  <mergeCells count="102">
    <mergeCell ref="D2:F2"/>
    <mergeCell ref="B4:C4"/>
    <mergeCell ref="B5:C5"/>
    <mergeCell ref="B6:C6"/>
    <mergeCell ref="B7:C7"/>
    <mergeCell ref="B8:C8"/>
    <mergeCell ref="D13:O13"/>
    <mergeCell ref="D14:E14"/>
    <mergeCell ref="D15:E15"/>
    <mergeCell ref="D16:E16"/>
    <mergeCell ref="D17:E17"/>
    <mergeCell ref="D18:E18"/>
    <mergeCell ref="B9:C9"/>
    <mergeCell ref="B10:C10"/>
    <mergeCell ref="D10:F10"/>
    <mergeCell ref="B11:C11"/>
    <mergeCell ref="D11:F11"/>
    <mergeCell ref="D12:E12"/>
    <mergeCell ref="D25:E25"/>
    <mergeCell ref="D26:E26"/>
    <mergeCell ref="D27:E27"/>
    <mergeCell ref="D28:E28"/>
    <mergeCell ref="C29:C30"/>
    <mergeCell ref="D29:O29"/>
    <mergeCell ref="D30:E30"/>
    <mergeCell ref="D19:E19"/>
    <mergeCell ref="D20:E20"/>
    <mergeCell ref="D21:E21"/>
    <mergeCell ref="D22:E22"/>
    <mergeCell ref="D23:E23"/>
    <mergeCell ref="D24:E24"/>
    <mergeCell ref="D37:E37"/>
    <mergeCell ref="D38:E38"/>
    <mergeCell ref="D39:E39"/>
    <mergeCell ref="D40:E40"/>
    <mergeCell ref="D41:E41"/>
    <mergeCell ref="D42:E42"/>
    <mergeCell ref="D31:E31"/>
    <mergeCell ref="D32:O32"/>
    <mergeCell ref="D33:E33"/>
    <mergeCell ref="D34:E34"/>
    <mergeCell ref="D35:E35"/>
    <mergeCell ref="D36:E36"/>
    <mergeCell ref="D50:E50"/>
    <mergeCell ref="D51:E51"/>
    <mergeCell ref="D52:E52"/>
    <mergeCell ref="D53:E53"/>
    <mergeCell ref="D54:E54"/>
    <mergeCell ref="D55:E55"/>
    <mergeCell ref="D44:O44"/>
    <mergeCell ref="D45:E45"/>
    <mergeCell ref="D46:E46"/>
    <mergeCell ref="D47:E47"/>
    <mergeCell ref="D48:E48"/>
    <mergeCell ref="D49:E49"/>
    <mergeCell ref="D62:E62"/>
    <mergeCell ref="C63:C64"/>
    <mergeCell ref="D63:O63"/>
    <mergeCell ref="D64:E64"/>
    <mergeCell ref="D65:E65"/>
    <mergeCell ref="D66:E66"/>
    <mergeCell ref="D56:E56"/>
    <mergeCell ref="D57:E57"/>
    <mergeCell ref="D58:E58"/>
    <mergeCell ref="D59:E59"/>
    <mergeCell ref="D60:E60"/>
    <mergeCell ref="D61:E61"/>
    <mergeCell ref="D73:E73"/>
    <mergeCell ref="D74:E74"/>
    <mergeCell ref="D75:E75"/>
    <mergeCell ref="D76:E76"/>
    <mergeCell ref="D77:E77"/>
    <mergeCell ref="D78:E78"/>
    <mergeCell ref="D67:E67"/>
    <mergeCell ref="D68:E68"/>
    <mergeCell ref="D69:E69"/>
    <mergeCell ref="D70:E70"/>
    <mergeCell ref="D71:E71"/>
    <mergeCell ref="D72:E72"/>
    <mergeCell ref="D85:E85"/>
    <mergeCell ref="D86:E86"/>
    <mergeCell ref="D87:E87"/>
    <mergeCell ref="D88:E88"/>
    <mergeCell ref="D89:E89"/>
    <mergeCell ref="D90:E90"/>
    <mergeCell ref="D79:E79"/>
    <mergeCell ref="D80:E80"/>
    <mergeCell ref="D81:E81"/>
    <mergeCell ref="D82:E82"/>
    <mergeCell ref="D83:O83"/>
    <mergeCell ref="D84:E84"/>
    <mergeCell ref="D97:E97"/>
    <mergeCell ref="D98:E98"/>
    <mergeCell ref="D99:E99"/>
    <mergeCell ref="D100:E100"/>
    <mergeCell ref="D101:E101"/>
    <mergeCell ref="D91:E91"/>
    <mergeCell ref="D92:E92"/>
    <mergeCell ref="D93:E93"/>
    <mergeCell ref="D94:E94"/>
    <mergeCell ref="D95:E95"/>
    <mergeCell ref="D96:E96"/>
  </mergeCells>
  <conditionalFormatting sqref="E4:E6 E9">
    <cfRule type="cellIs" dxfId="31" priority="10" operator="equal">
      <formula>"NO"</formula>
    </cfRule>
  </conditionalFormatting>
  <conditionalFormatting sqref="E5">
    <cfRule type="containsText" dxfId="30" priority="4" operator="containsText" text="NO">
      <formula>NOT(ISERROR(SEARCH("NO",E5)))</formula>
    </cfRule>
    <cfRule type="cellIs" dxfId="29" priority="9" operator="equal">
      <formula>"YES"</formula>
    </cfRule>
  </conditionalFormatting>
  <conditionalFormatting sqref="E7">
    <cfRule type="cellIs" dxfId="28" priority="8" operator="equal">
      <formula>"NO"</formula>
    </cfRule>
  </conditionalFormatting>
  <conditionalFormatting sqref="E7">
    <cfRule type="cellIs" dxfId="27" priority="7" operator="equal">
      <formula>"YES"</formula>
    </cfRule>
  </conditionalFormatting>
  <conditionalFormatting sqref="E8">
    <cfRule type="containsText" dxfId="26" priority="1" operator="containsText" text="NO">
      <formula>NOT(ISERROR(SEARCH("NO",E8)))</formula>
    </cfRule>
    <cfRule type="containsText" dxfId="25" priority="2" operator="containsText" text="YES">
      <formula>NOT(ISERROR(SEARCH("YES",E8)))</formula>
    </cfRule>
    <cfRule type="cellIs" dxfId="24" priority="6" operator="equal">
      <formula>"NO"</formula>
    </cfRule>
  </conditionalFormatting>
  <conditionalFormatting sqref="F4">
    <cfRule type="containsText" dxfId="23" priority="5" operator="containsText" text="stop">
      <formula>NOT(ISERROR(SEARCH("stop",F4)))</formula>
    </cfRule>
  </conditionalFormatting>
  <conditionalFormatting sqref="E6">
    <cfRule type="containsText" dxfId="22" priority="3" operator="containsText" text="NO">
      <formula>NOT(ISERROR(SEARCH("NO",E6)))</formula>
    </cfRule>
  </conditionalFormatting>
  <dataValidations count="1">
    <dataValidation type="list" allowBlank="1" showInputMessage="1" showErrorMessage="1" sqref="E4:E9" xr:uid="{00000000-0002-0000-0D00-000000000000}">
      <formula1>$R$146:$R$148</formula1>
    </dataValidation>
  </dataValidations>
  <hyperlinks>
    <hyperlink ref="A90" r:id="rId1" xr:uid="{00000000-0004-0000-0D00-000000000000}"/>
  </hyperlink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F58"/>
  <sheetViews>
    <sheetView workbookViewId="0">
      <selection sqref="A1:D1"/>
    </sheetView>
  </sheetViews>
  <sheetFormatPr baseColWidth="10" defaultColWidth="9" defaultRowHeight="14"/>
  <cols>
    <col min="1" max="1" width="6.5" style="40" customWidth="1"/>
    <col min="2" max="2" width="6" style="10" customWidth="1"/>
    <col min="3" max="3" width="98.5" style="496" customWidth="1"/>
    <col min="4" max="4" width="8.5" style="496" customWidth="1"/>
    <col min="5" max="5" width="9" style="39"/>
    <col min="6" max="16384" width="9" style="495"/>
  </cols>
  <sheetData>
    <row r="1" spans="1:6" ht="56.25" customHeight="1">
      <c r="A1" s="1148" t="s">
        <v>640</v>
      </c>
      <c r="B1" s="1149"/>
      <c r="C1" s="1149"/>
      <c r="D1" s="1150"/>
      <c r="F1" s="620"/>
    </row>
    <row r="3" spans="1:6" ht="15">
      <c r="C3" s="151" t="s">
        <v>641</v>
      </c>
      <c r="D3" s="624"/>
      <c r="F3" s="499"/>
    </row>
    <row r="4" spans="1:6" ht="102" customHeight="1">
      <c r="C4" s="505" t="s">
        <v>642</v>
      </c>
      <c r="D4" s="624"/>
      <c r="F4" s="499"/>
    </row>
    <row r="5" spans="1:6" s="497" customFormat="1" ht="17.25" customHeight="1">
      <c r="A5" s="40"/>
      <c r="B5" s="10"/>
      <c r="C5" s="498" t="s">
        <v>2365</v>
      </c>
      <c r="D5" s="624"/>
      <c r="E5" s="39"/>
      <c r="F5" s="499"/>
    </row>
    <row r="6" spans="1:6" s="497" customFormat="1" ht="15">
      <c r="A6" s="40"/>
      <c r="B6" s="10"/>
      <c r="C6" s="151" t="s">
        <v>643</v>
      </c>
      <c r="D6" s="624"/>
      <c r="E6" s="39"/>
      <c r="F6" s="499"/>
    </row>
    <row r="7" spans="1:6" s="497" customFormat="1" ht="15">
      <c r="A7" s="40"/>
      <c r="B7" s="10"/>
      <c r="C7" s="41" t="s">
        <v>2342</v>
      </c>
      <c r="D7" s="624"/>
      <c r="E7" s="39"/>
      <c r="F7" s="499"/>
    </row>
    <row r="8" spans="1:6" ht="15">
      <c r="C8" s="151" t="s">
        <v>644</v>
      </c>
      <c r="D8" s="624"/>
      <c r="F8" s="499"/>
    </row>
    <row r="9" spans="1:6" ht="15">
      <c r="C9" s="41" t="s">
        <v>4320</v>
      </c>
      <c r="D9" s="624"/>
      <c r="F9" s="499"/>
    </row>
    <row r="10" spans="1:6" ht="30">
      <c r="C10" s="151" t="s">
        <v>645</v>
      </c>
      <c r="D10" s="624"/>
      <c r="F10" s="499"/>
    </row>
    <row r="11" spans="1:6" ht="15">
      <c r="C11" s="506" t="s">
        <v>1040</v>
      </c>
      <c r="D11" s="624"/>
      <c r="F11" s="499"/>
    </row>
    <row r="12" spans="1:6" s="497" customFormat="1" ht="30">
      <c r="A12" s="40"/>
      <c r="B12" s="10"/>
      <c r="C12" s="151" t="s">
        <v>646</v>
      </c>
      <c r="D12" s="624"/>
      <c r="E12" s="39"/>
      <c r="F12" s="499"/>
    </row>
    <row r="13" spans="1:6" s="497" customFormat="1" ht="29.25" customHeight="1">
      <c r="A13" s="40"/>
      <c r="B13" s="10"/>
      <c r="C13" s="507" t="s">
        <v>4321</v>
      </c>
      <c r="D13" s="624"/>
      <c r="E13" s="39"/>
      <c r="F13" s="499"/>
    </row>
    <row r="14" spans="1:6" ht="15">
      <c r="C14" s="151" t="s">
        <v>647</v>
      </c>
      <c r="D14" s="624"/>
      <c r="F14" s="499"/>
    </row>
    <row r="15" spans="1:6" ht="38.25" customHeight="1">
      <c r="C15" s="507" t="s">
        <v>1040</v>
      </c>
      <c r="D15" s="624"/>
      <c r="F15" s="499"/>
    </row>
    <row r="16" spans="1:6" s="497" customFormat="1" ht="15">
      <c r="A16" s="40"/>
      <c r="B16" s="10"/>
      <c r="C16" s="151" t="s">
        <v>648</v>
      </c>
      <c r="D16" s="624"/>
      <c r="E16" s="39"/>
      <c r="F16" s="499"/>
    </row>
    <row r="17" spans="1:6" s="497" customFormat="1" ht="30" customHeight="1">
      <c r="A17" s="40"/>
      <c r="B17" s="10"/>
      <c r="C17" s="16" t="s">
        <v>1040</v>
      </c>
      <c r="D17" s="624"/>
      <c r="E17" s="39"/>
      <c r="F17" s="499"/>
    </row>
    <row r="18" spans="1:6" s="530" customFormat="1" ht="15">
      <c r="A18" s="40"/>
      <c r="B18" s="10"/>
      <c r="C18" s="151" t="s">
        <v>649</v>
      </c>
      <c r="D18" s="624"/>
      <c r="E18" s="39"/>
      <c r="F18" s="499"/>
    </row>
    <row r="19" spans="1:6" s="530" customFormat="1" ht="30" customHeight="1">
      <c r="A19" s="40"/>
      <c r="B19" s="10"/>
      <c r="C19" s="545" t="s">
        <v>4429</v>
      </c>
      <c r="D19" s="624"/>
      <c r="E19" s="39"/>
      <c r="F19" s="499"/>
    </row>
    <row r="20" spans="1:6" ht="12" customHeight="1">
      <c r="C20" s="39"/>
      <c r="D20" s="624"/>
      <c r="F20" s="499"/>
    </row>
    <row r="21" spans="1:6" ht="34">
      <c r="C21" s="42" t="s">
        <v>650</v>
      </c>
      <c r="D21" s="624"/>
      <c r="F21" s="622"/>
    </row>
    <row r="22" spans="1:6">
      <c r="C22" s="39"/>
      <c r="D22" s="624"/>
      <c r="F22" s="499"/>
    </row>
    <row r="24" spans="1:6" ht="31.5" customHeight="1">
      <c r="A24" s="174"/>
      <c r="B24" s="243"/>
      <c r="C24" s="644" t="s">
        <v>651</v>
      </c>
      <c r="D24" s="623"/>
      <c r="E24" s="644" t="s">
        <v>652</v>
      </c>
      <c r="F24" s="620"/>
    </row>
    <row r="25" spans="1:6" ht="60">
      <c r="A25" s="414" t="s">
        <v>653</v>
      </c>
      <c r="B25" s="255">
        <v>1.1000000000000001</v>
      </c>
      <c r="C25" s="500" t="s">
        <v>654</v>
      </c>
      <c r="D25" s="501"/>
      <c r="E25" s="503" t="s">
        <v>655</v>
      </c>
      <c r="F25" s="620"/>
    </row>
    <row r="26" spans="1:6" ht="15">
      <c r="A26" s="415"/>
      <c r="B26" s="256" t="s">
        <v>46</v>
      </c>
      <c r="C26" s="16"/>
      <c r="D26" s="502" t="s">
        <v>243</v>
      </c>
      <c r="E26" s="16"/>
      <c r="F26" s="620"/>
    </row>
    <row r="27" spans="1:6">
      <c r="A27" s="412"/>
      <c r="B27" s="256" t="s">
        <v>47</v>
      </c>
      <c r="C27" s="16"/>
      <c r="D27" s="502"/>
      <c r="E27" s="16"/>
      <c r="F27" s="620"/>
    </row>
    <row r="28" spans="1:6">
      <c r="A28" s="412"/>
      <c r="B28" s="256" t="s">
        <v>48</v>
      </c>
      <c r="C28" s="16"/>
      <c r="D28" s="502"/>
      <c r="E28" s="16"/>
      <c r="F28" s="620"/>
    </row>
    <row r="29" spans="1:6">
      <c r="A29" s="412"/>
      <c r="B29" s="256" t="s">
        <v>49</v>
      </c>
      <c r="C29" s="16"/>
      <c r="D29" s="502"/>
      <c r="E29" s="16"/>
      <c r="F29" s="620"/>
    </row>
    <row r="30" spans="1:6">
      <c r="A30" s="412"/>
      <c r="B30" s="256" t="s">
        <v>50</v>
      </c>
      <c r="C30" s="16"/>
      <c r="D30" s="502"/>
      <c r="E30" s="16"/>
      <c r="F30" s="620"/>
    </row>
    <row r="31" spans="1:6">
      <c r="A31" s="413"/>
      <c r="C31" s="624"/>
      <c r="D31" s="624"/>
      <c r="F31" s="620"/>
    </row>
    <row r="32" spans="1:6" ht="78" customHeight="1">
      <c r="A32" s="414" t="s">
        <v>656</v>
      </c>
      <c r="B32" s="255">
        <v>1.2</v>
      </c>
      <c r="C32" s="175" t="s">
        <v>657</v>
      </c>
      <c r="D32" s="223"/>
      <c r="E32" s="503" t="s">
        <v>655</v>
      </c>
      <c r="F32" s="620"/>
    </row>
    <row r="33" spans="1:5" ht="15">
      <c r="A33" s="415"/>
      <c r="B33" s="256" t="s">
        <v>46</v>
      </c>
      <c r="C33" s="16"/>
      <c r="D33" s="16" t="s">
        <v>243</v>
      </c>
      <c r="E33" s="16"/>
    </row>
    <row r="34" spans="1:5">
      <c r="A34" s="412"/>
      <c r="B34" s="256" t="s">
        <v>47</v>
      </c>
      <c r="C34" s="16"/>
      <c r="D34" s="16"/>
      <c r="E34" s="16"/>
    </row>
    <row r="35" spans="1:5">
      <c r="A35" s="412"/>
      <c r="B35" s="256" t="s">
        <v>48</v>
      </c>
      <c r="C35" s="16"/>
      <c r="D35" s="16"/>
      <c r="E35" s="16"/>
    </row>
    <row r="36" spans="1:5">
      <c r="A36" s="412"/>
      <c r="B36" s="256" t="s">
        <v>49</v>
      </c>
      <c r="C36" s="16"/>
      <c r="D36" s="16"/>
      <c r="E36" s="16"/>
    </row>
    <row r="37" spans="1:5">
      <c r="A37" s="412"/>
      <c r="B37" s="256" t="s">
        <v>50</v>
      </c>
      <c r="C37" s="16"/>
      <c r="D37" s="16"/>
      <c r="E37" s="16"/>
    </row>
    <row r="38" spans="1:5" s="530" customFormat="1" ht="60">
      <c r="A38" s="414" t="s">
        <v>658</v>
      </c>
      <c r="B38" s="255">
        <v>1.3</v>
      </c>
      <c r="C38" s="175" t="s">
        <v>659</v>
      </c>
      <c r="D38" s="223"/>
      <c r="E38" s="503" t="s">
        <v>660</v>
      </c>
    </row>
    <row r="39" spans="1:5" s="530" customFormat="1" ht="389.25" customHeight="1">
      <c r="A39" s="508"/>
      <c r="B39" s="509"/>
      <c r="C39" s="544" t="s">
        <v>661</v>
      </c>
      <c r="D39" s="510"/>
      <c r="E39" s="511"/>
    </row>
    <row r="40" spans="1:5" s="530" customFormat="1" ht="15">
      <c r="A40" s="415"/>
      <c r="B40" s="256" t="s">
        <v>46</v>
      </c>
      <c r="C40" s="16"/>
      <c r="D40" s="16" t="s">
        <v>243</v>
      </c>
      <c r="E40" s="16"/>
    </row>
    <row r="41" spans="1:5" s="530" customFormat="1">
      <c r="A41" s="412"/>
      <c r="B41" s="256" t="s">
        <v>47</v>
      </c>
      <c r="C41" s="16"/>
      <c r="D41" s="16"/>
      <c r="E41" s="16"/>
    </row>
    <row r="42" spans="1:5" s="530" customFormat="1">
      <c r="A42" s="412"/>
      <c r="B42" s="256" t="s">
        <v>48</v>
      </c>
      <c r="C42" s="16"/>
      <c r="D42" s="16"/>
      <c r="E42" s="16"/>
    </row>
    <row r="43" spans="1:5" s="530" customFormat="1">
      <c r="A43" s="412"/>
      <c r="B43" s="256" t="s">
        <v>49</v>
      </c>
      <c r="C43" s="16"/>
      <c r="D43" s="16"/>
      <c r="E43" s="16"/>
    </row>
    <row r="44" spans="1:5" s="530" customFormat="1">
      <c r="A44" s="412"/>
      <c r="B44" s="256" t="s">
        <v>50</v>
      </c>
      <c r="C44" s="16"/>
      <c r="D44" s="16"/>
      <c r="E44" s="16"/>
    </row>
    <row r="45" spans="1:5" s="530" customFormat="1" ht="60">
      <c r="A45" s="414" t="s">
        <v>658</v>
      </c>
      <c r="B45" s="255">
        <v>1.4</v>
      </c>
      <c r="C45" s="175" t="s">
        <v>662</v>
      </c>
      <c r="D45" s="223"/>
      <c r="E45" s="503" t="s">
        <v>660</v>
      </c>
    </row>
    <row r="46" spans="1:5" s="530" customFormat="1" ht="148.5" customHeight="1">
      <c r="A46" s="508"/>
      <c r="B46" s="509"/>
      <c r="C46" s="544" t="s">
        <v>663</v>
      </c>
      <c r="D46" s="510"/>
      <c r="E46" s="511"/>
    </row>
    <row r="47" spans="1:5" s="530" customFormat="1" ht="15">
      <c r="A47" s="415"/>
      <c r="B47" s="256" t="s">
        <v>46</v>
      </c>
      <c r="C47" s="16"/>
      <c r="D47" s="16" t="s">
        <v>243</v>
      </c>
      <c r="E47" s="16"/>
    </row>
    <row r="48" spans="1:5" s="530" customFormat="1">
      <c r="A48" s="412"/>
      <c r="B48" s="256" t="s">
        <v>47</v>
      </c>
      <c r="C48" s="16"/>
      <c r="D48" s="16"/>
      <c r="E48" s="16"/>
    </row>
    <row r="49" spans="1:5" s="530" customFormat="1">
      <c r="A49" s="412"/>
      <c r="B49" s="256" t="s">
        <v>48</v>
      </c>
      <c r="C49" s="16"/>
      <c r="D49" s="16"/>
      <c r="E49" s="16"/>
    </row>
    <row r="50" spans="1:5" s="530" customFormat="1">
      <c r="A50" s="412"/>
      <c r="B50" s="256" t="s">
        <v>49</v>
      </c>
      <c r="C50" s="16"/>
      <c r="D50" s="16"/>
      <c r="E50" s="16"/>
    </row>
    <row r="51" spans="1:5" s="530" customFormat="1">
      <c r="A51" s="412"/>
      <c r="B51" s="256" t="s">
        <v>50</v>
      </c>
      <c r="C51" s="16"/>
      <c r="D51" s="16"/>
      <c r="E51" s="16"/>
    </row>
    <row r="52" spans="1:5" s="530" customFormat="1" ht="75">
      <c r="A52" s="414" t="s">
        <v>658</v>
      </c>
      <c r="B52" s="255">
        <v>1.5</v>
      </c>
      <c r="C52" s="175" t="s">
        <v>664</v>
      </c>
      <c r="D52" s="223"/>
      <c r="E52" s="503" t="s">
        <v>660</v>
      </c>
    </row>
    <row r="53" spans="1:5" s="530" customFormat="1" ht="39.75" customHeight="1">
      <c r="A53" s="508"/>
      <c r="B53" s="509"/>
      <c r="C53" s="544" t="s">
        <v>665</v>
      </c>
      <c r="D53" s="510"/>
      <c r="E53" s="511"/>
    </row>
    <row r="54" spans="1:5" s="530" customFormat="1" ht="15">
      <c r="A54" s="415"/>
      <c r="B54" s="256" t="s">
        <v>46</v>
      </c>
      <c r="C54" s="16"/>
      <c r="D54" s="16" t="s">
        <v>243</v>
      </c>
      <c r="E54" s="16"/>
    </row>
    <row r="55" spans="1:5" s="530" customFormat="1">
      <c r="A55" s="412"/>
      <c r="B55" s="256" t="s">
        <v>47</v>
      </c>
      <c r="C55" s="16"/>
      <c r="D55" s="16"/>
      <c r="E55" s="16"/>
    </row>
    <row r="56" spans="1:5" s="530" customFormat="1">
      <c r="A56" s="412"/>
      <c r="B56" s="256" t="s">
        <v>48</v>
      </c>
      <c r="C56" s="16"/>
      <c r="D56" s="16"/>
      <c r="E56" s="16"/>
    </row>
    <row r="57" spans="1:5" s="530" customFormat="1">
      <c r="A57" s="412"/>
      <c r="B57" s="256" t="s">
        <v>49</v>
      </c>
      <c r="C57" s="16"/>
      <c r="D57" s="16"/>
      <c r="E57" s="16"/>
    </row>
    <row r="58" spans="1:5" s="530" customFormat="1">
      <c r="A58" s="412"/>
      <c r="B58" s="256" t="s">
        <v>50</v>
      </c>
      <c r="C58" s="16"/>
      <c r="D58" s="16"/>
      <c r="E58" s="16"/>
    </row>
  </sheetData>
  <mergeCells count="1">
    <mergeCell ref="A1:D1"/>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J33"/>
  <sheetViews>
    <sheetView view="pageBreakPreview" zoomScaleNormal="100" zoomScaleSheetLayoutView="100" workbookViewId="0"/>
  </sheetViews>
  <sheetFormatPr baseColWidth="10" defaultColWidth="9.1640625" defaultRowHeight="14"/>
  <cols>
    <col min="1" max="1" width="8.1640625" style="3" customWidth="1"/>
    <col min="2" max="2" width="18.1640625" style="3" customWidth="1"/>
    <col min="3" max="3" width="5.33203125" style="3" customWidth="1"/>
    <col min="4" max="4" width="11" style="3" customWidth="1"/>
    <col min="5" max="5" width="11.83203125" style="3" customWidth="1"/>
    <col min="6" max="6" width="9.33203125" style="3" customWidth="1"/>
    <col min="7" max="7" width="10.1640625" style="3" customWidth="1"/>
    <col min="8" max="8" width="80.6640625" style="311" customWidth="1"/>
    <col min="9" max="9" width="54.1640625" style="3" customWidth="1"/>
    <col min="10" max="10" width="3.6640625" style="28" customWidth="1"/>
    <col min="11" max="16384" width="9.1640625" style="408"/>
  </cols>
  <sheetData>
    <row r="1" spans="1:10" ht="15" customHeight="1">
      <c r="A1" s="951" t="s">
        <v>666</v>
      </c>
      <c r="B1" s="952"/>
      <c r="C1" s="953"/>
      <c r="D1" s="953"/>
      <c r="E1" s="953"/>
      <c r="F1" s="953"/>
      <c r="G1" s="953"/>
      <c r="H1" s="953"/>
      <c r="I1" s="954"/>
      <c r="J1" s="408"/>
    </row>
    <row r="2" spans="1:10" ht="76.5" customHeight="1">
      <c r="A2" s="955" t="s">
        <v>667</v>
      </c>
      <c r="B2" s="450" t="s">
        <v>668</v>
      </c>
      <c r="C2" s="956" t="s">
        <v>669</v>
      </c>
      <c r="D2" s="957" t="s">
        <v>670</v>
      </c>
      <c r="E2" s="957" t="s">
        <v>671</v>
      </c>
      <c r="F2" s="957" t="s">
        <v>223</v>
      </c>
      <c r="G2" s="957" t="s">
        <v>672</v>
      </c>
      <c r="H2" s="957" t="s">
        <v>673</v>
      </c>
      <c r="I2" s="957" t="s">
        <v>674</v>
      </c>
      <c r="J2" s="408"/>
    </row>
    <row r="3" spans="1:10" ht="70">
      <c r="A3" s="958" t="s">
        <v>4322</v>
      </c>
      <c r="C3" s="958">
        <v>1</v>
      </c>
      <c r="D3" s="958"/>
      <c r="E3" s="958" t="s">
        <v>4323</v>
      </c>
      <c r="F3" s="959"/>
      <c r="G3" s="958" t="s">
        <v>4324</v>
      </c>
      <c r="H3" s="960" t="s">
        <v>4325</v>
      </c>
      <c r="I3" s="49" t="s">
        <v>4326</v>
      </c>
      <c r="J3" s="408"/>
    </row>
    <row r="4" spans="1:10" ht="30">
      <c r="A4" s="16" t="s">
        <v>47</v>
      </c>
      <c r="C4" s="16">
        <v>1</v>
      </c>
      <c r="D4" s="16"/>
      <c r="E4" s="958" t="s">
        <v>4323</v>
      </c>
      <c r="F4" s="2"/>
      <c r="G4" s="2" t="s">
        <v>4327</v>
      </c>
      <c r="H4" s="961" t="s">
        <v>4328</v>
      </c>
      <c r="I4" s="962" t="s">
        <v>4329</v>
      </c>
      <c r="J4" s="408"/>
    </row>
    <row r="5" spans="1:10" ht="90">
      <c r="A5" s="16" t="s">
        <v>47</v>
      </c>
      <c r="B5" s="451"/>
      <c r="C5" s="16">
        <v>1</v>
      </c>
      <c r="D5" s="16"/>
      <c r="E5" s="963" t="s">
        <v>4323</v>
      </c>
      <c r="F5" s="964"/>
      <c r="G5" s="964" t="s">
        <v>4324</v>
      </c>
      <c r="H5" s="965" t="s">
        <v>4330</v>
      </c>
      <c r="I5" s="966" t="s">
        <v>4331</v>
      </c>
      <c r="J5" s="408"/>
    </row>
    <row r="6" spans="1:10" ht="15">
      <c r="A6" s="16" t="s">
        <v>47</v>
      </c>
      <c r="B6" s="451"/>
      <c r="C6" s="16">
        <v>2</v>
      </c>
      <c r="D6" s="502"/>
      <c r="E6" s="451" t="s">
        <v>4332</v>
      </c>
      <c r="F6" s="451"/>
      <c r="G6" s="451" t="s">
        <v>4327</v>
      </c>
      <c r="H6" s="452" t="s">
        <v>4333</v>
      </c>
      <c r="I6" s="452" t="s">
        <v>4334</v>
      </c>
      <c r="J6" s="408"/>
    </row>
    <row r="7" spans="1:10" ht="126">
      <c r="A7" s="693" t="s">
        <v>47</v>
      </c>
      <c r="C7" s="693">
        <v>3</v>
      </c>
      <c r="D7" s="693"/>
      <c r="E7" s="136" t="s">
        <v>4332</v>
      </c>
      <c r="F7" s="136"/>
      <c r="G7" s="136" t="s">
        <v>4324</v>
      </c>
      <c r="H7" s="967" t="s">
        <v>4335</v>
      </c>
      <c r="I7" s="452" t="s">
        <v>4336</v>
      </c>
      <c r="J7" s="408"/>
    </row>
    <row r="8" spans="1:10" ht="70">
      <c r="A8" s="968" t="s">
        <v>48</v>
      </c>
      <c r="B8" s="968" t="s">
        <v>4337</v>
      </c>
      <c r="C8" s="968">
        <v>1</v>
      </c>
      <c r="D8" s="968"/>
      <c r="E8" s="968" t="s">
        <v>4332</v>
      </c>
      <c r="F8" s="451"/>
      <c r="G8" s="968" t="s">
        <v>4327</v>
      </c>
      <c r="H8" s="969" t="s">
        <v>4338</v>
      </c>
      <c r="I8" s="962" t="s">
        <v>4339</v>
      </c>
      <c r="J8" s="408"/>
    </row>
    <row r="9" spans="1:10" ht="42">
      <c r="A9" s="451" t="s">
        <v>48</v>
      </c>
      <c r="B9" s="451" t="s">
        <v>4340</v>
      </c>
      <c r="C9" s="451">
        <v>2</v>
      </c>
      <c r="D9" s="451"/>
      <c r="E9" s="968" t="s">
        <v>4332</v>
      </c>
      <c r="F9" s="451"/>
      <c r="G9" s="968" t="s">
        <v>4327</v>
      </c>
      <c r="H9" s="452" t="s">
        <v>4341</v>
      </c>
      <c r="I9" s="452" t="s">
        <v>4342</v>
      </c>
      <c r="J9" s="408"/>
    </row>
    <row r="10" spans="1:10" ht="73.5" customHeight="1">
      <c r="A10" s="451" t="s">
        <v>48</v>
      </c>
      <c r="B10" s="451" t="s">
        <v>4343</v>
      </c>
      <c r="C10" s="451">
        <v>3</v>
      </c>
      <c r="D10" s="451"/>
      <c r="E10" s="451" t="s">
        <v>4332</v>
      </c>
      <c r="F10" s="451"/>
      <c r="G10" s="451" t="s">
        <v>4327</v>
      </c>
      <c r="H10" s="452" t="s">
        <v>4344</v>
      </c>
      <c r="I10" s="452" t="s">
        <v>4345</v>
      </c>
      <c r="J10" s="408"/>
    </row>
    <row r="11" spans="1:10" ht="196.5" customHeight="1">
      <c r="A11" s="970" t="s">
        <v>49</v>
      </c>
      <c r="B11" s="970" t="s">
        <v>4346</v>
      </c>
      <c r="C11" s="970">
        <v>1</v>
      </c>
      <c r="D11" s="970" t="s">
        <v>4347</v>
      </c>
      <c r="E11" s="451" t="s">
        <v>4332</v>
      </c>
      <c r="F11" s="970"/>
      <c r="G11" s="970" t="s">
        <v>4348</v>
      </c>
      <c r="H11" s="970" t="s">
        <v>4349</v>
      </c>
      <c r="I11" s="970" t="s">
        <v>4350</v>
      </c>
      <c r="J11" s="408"/>
    </row>
    <row r="12" spans="1:10" ht="168.75" customHeight="1">
      <c r="A12" s="970" t="s">
        <v>49</v>
      </c>
      <c r="B12" s="970" t="s">
        <v>4346</v>
      </c>
      <c r="C12" s="970">
        <v>4</v>
      </c>
      <c r="D12" s="970" t="s">
        <v>4347</v>
      </c>
      <c r="E12" s="3" t="s">
        <v>4332</v>
      </c>
      <c r="F12" s="970"/>
      <c r="G12" s="970" t="s">
        <v>4348</v>
      </c>
      <c r="H12" s="970" t="s">
        <v>4351</v>
      </c>
      <c r="I12" s="970" t="s">
        <v>4352</v>
      </c>
      <c r="J12" s="408"/>
    </row>
    <row r="13" spans="1:10" ht="153.75" customHeight="1">
      <c r="A13" s="970" t="s">
        <v>49</v>
      </c>
      <c r="B13" s="970" t="s">
        <v>4346</v>
      </c>
      <c r="C13" s="970">
        <v>3</v>
      </c>
      <c r="D13" s="970" t="s">
        <v>4347</v>
      </c>
      <c r="E13" s="451" t="s">
        <v>4332</v>
      </c>
      <c r="F13" s="970"/>
      <c r="G13" s="970" t="s">
        <v>4324</v>
      </c>
      <c r="H13" s="970" t="s">
        <v>4353</v>
      </c>
      <c r="I13" s="970" t="s">
        <v>4354</v>
      </c>
      <c r="J13" s="408"/>
    </row>
    <row r="14" spans="1:10" ht="28">
      <c r="A14" s="970" t="s">
        <v>49</v>
      </c>
      <c r="B14" s="970" t="s">
        <v>4355</v>
      </c>
      <c r="C14" s="970">
        <v>5</v>
      </c>
      <c r="D14" s="970" t="s">
        <v>4347</v>
      </c>
      <c r="E14" s="451" t="s">
        <v>4332</v>
      </c>
      <c r="F14" s="970"/>
      <c r="G14" s="970" t="s">
        <v>4348</v>
      </c>
      <c r="H14" s="970" t="s">
        <v>4356</v>
      </c>
      <c r="I14" s="970" t="s">
        <v>4350</v>
      </c>
      <c r="J14" s="408"/>
    </row>
    <row r="15" spans="1:10" ht="174.75" customHeight="1">
      <c r="A15" s="970" t="s">
        <v>49</v>
      </c>
      <c r="B15" s="970" t="s">
        <v>4355</v>
      </c>
      <c r="C15" s="970">
        <v>2</v>
      </c>
      <c r="D15" s="970" t="s">
        <v>4357</v>
      </c>
      <c r="E15" s="451" t="s">
        <v>4332</v>
      </c>
      <c r="F15" s="970"/>
      <c r="G15" s="970" t="s">
        <v>4348</v>
      </c>
      <c r="H15" s="970" t="s">
        <v>4358</v>
      </c>
      <c r="I15" s="970" t="s">
        <v>4359</v>
      </c>
      <c r="J15" s="408"/>
    </row>
    <row r="16" spans="1:10" ht="310.5" customHeight="1">
      <c r="A16" s="970" t="s">
        <v>49</v>
      </c>
      <c r="B16" s="970" t="s">
        <v>4360</v>
      </c>
      <c r="C16" s="970">
        <v>6</v>
      </c>
      <c r="D16" s="970"/>
      <c r="E16" s="451" t="s">
        <v>4332</v>
      </c>
      <c r="F16" s="970"/>
      <c r="G16" s="970" t="s">
        <v>4327</v>
      </c>
      <c r="H16" s="970" t="s">
        <v>4361</v>
      </c>
      <c r="I16" s="970" t="s">
        <v>4362</v>
      </c>
      <c r="J16" s="408"/>
    </row>
    <row r="17" spans="1:10" ht="190.5" customHeight="1">
      <c r="A17" s="451" t="s">
        <v>49</v>
      </c>
      <c r="B17" s="451" t="s">
        <v>4363</v>
      </c>
      <c r="C17" s="451">
        <v>7</v>
      </c>
      <c r="D17" s="451"/>
      <c r="E17" s="451" t="s">
        <v>4332</v>
      </c>
      <c r="F17" s="451"/>
      <c r="G17" s="451" t="s">
        <v>4327</v>
      </c>
      <c r="H17" s="46" t="s">
        <v>4364</v>
      </c>
      <c r="I17" s="452" t="s">
        <v>4365</v>
      </c>
      <c r="J17" s="408"/>
    </row>
    <row r="18" spans="1:10" ht="277.5" customHeight="1">
      <c r="A18" s="451" t="s">
        <v>49</v>
      </c>
      <c r="B18" s="451" t="s">
        <v>4363</v>
      </c>
      <c r="C18" s="451">
        <v>7</v>
      </c>
      <c r="D18" s="451"/>
      <c r="E18" s="451" t="s">
        <v>4332</v>
      </c>
      <c r="F18" s="451"/>
      <c r="G18" s="451" t="s">
        <v>4324</v>
      </c>
      <c r="H18" s="962" t="s">
        <v>4366</v>
      </c>
      <c r="I18" s="452" t="s">
        <v>4367</v>
      </c>
      <c r="J18" s="408"/>
    </row>
    <row r="19" spans="1:10" ht="397">
      <c r="A19" s="451" t="s">
        <v>49</v>
      </c>
      <c r="B19" s="451" t="s">
        <v>4363</v>
      </c>
      <c r="C19" s="451">
        <v>8</v>
      </c>
      <c r="D19" s="451"/>
      <c r="E19" s="451" t="s">
        <v>4332</v>
      </c>
      <c r="F19" s="451"/>
      <c r="G19" s="451" t="s">
        <v>4324</v>
      </c>
      <c r="H19" s="970" t="s">
        <v>4368</v>
      </c>
      <c r="I19" s="970" t="s">
        <v>4369</v>
      </c>
      <c r="J19" s="408"/>
    </row>
    <row r="20" spans="1:10" ht="15">
      <c r="A20" s="986" t="s">
        <v>50</v>
      </c>
      <c r="B20" s="986" t="s">
        <v>4447</v>
      </c>
      <c r="C20" s="986">
        <v>1</v>
      </c>
      <c r="D20" s="986"/>
      <c r="E20" s="451" t="s">
        <v>4332</v>
      </c>
      <c r="F20" s="986"/>
      <c r="G20" s="986" t="s">
        <v>4327</v>
      </c>
      <c r="H20" s="987" t="s">
        <v>4448</v>
      </c>
      <c r="I20" s="986" t="s">
        <v>4449</v>
      </c>
      <c r="J20" s="408"/>
    </row>
    <row r="21" spans="1:10" ht="28">
      <c r="A21" s="451" t="s">
        <v>50</v>
      </c>
      <c r="B21" s="451" t="s">
        <v>4346</v>
      </c>
      <c r="C21" s="451">
        <v>2</v>
      </c>
      <c r="D21" s="451"/>
      <c r="E21" s="451" t="s">
        <v>4332</v>
      </c>
      <c r="F21" s="451"/>
      <c r="G21" s="451" t="s">
        <v>4348</v>
      </c>
      <c r="H21" s="986" t="s">
        <v>4450</v>
      </c>
      <c r="I21" s="986" t="s">
        <v>4451</v>
      </c>
      <c r="J21" s="408"/>
    </row>
    <row r="22" spans="1:10" ht="42">
      <c r="A22" s="986" t="s">
        <v>50</v>
      </c>
      <c r="B22" s="986" t="s">
        <v>4346</v>
      </c>
      <c r="C22" s="986">
        <v>3</v>
      </c>
      <c r="D22" s="986" t="s">
        <v>4347</v>
      </c>
      <c r="E22" s="451" t="s">
        <v>4332</v>
      </c>
      <c r="F22" s="986"/>
      <c r="G22" s="986" t="s">
        <v>4324</v>
      </c>
      <c r="H22" s="986" t="s">
        <v>4452</v>
      </c>
      <c r="I22" s="986" t="s">
        <v>4453</v>
      </c>
      <c r="J22" s="408"/>
    </row>
    <row r="23" spans="1:10" ht="28">
      <c r="A23" s="451" t="s">
        <v>50</v>
      </c>
      <c r="B23" s="451" t="s">
        <v>4454</v>
      </c>
      <c r="C23" s="451">
        <v>4</v>
      </c>
      <c r="E23" s="451" t="s">
        <v>4332</v>
      </c>
      <c r="F23" s="451"/>
      <c r="G23" s="451" t="s">
        <v>4455</v>
      </c>
      <c r="H23" s="452" t="s">
        <v>4456</v>
      </c>
      <c r="I23" s="452" t="s">
        <v>4457</v>
      </c>
      <c r="J23" s="408"/>
    </row>
    <row r="24" spans="1:10" ht="42">
      <c r="A24" s="451" t="s">
        <v>50</v>
      </c>
      <c r="B24" s="991" t="s">
        <v>4503</v>
      </c>
      <c r="C24" s="451">
        <v>5</v>
      </c>
      <c r="D24" s="451"/>
      <c r="E24" s="452" t="s">
        <v>4504</v>
      </c>
      <c r="F24" s="451"/>
      <c r="G24" s="451" t="s">
        <v>4327</v>
      </c>
      <c r="H24" s="452" t="s">
        <v>4505</v>
      </c>
      <c r="I24" s="452" t="s">
        <v>4506</v>
      </c>
      <c r="J24" s="408"/>
    </row>
    <row r="25" spans="1:10">
      <c r="A25" s="451"/>
      <c r="B25" s="451"/>
      <c r="C25" s="451"/>
      <c r="D25" s="451"/>
      <c r="E25" s="451"/>
      <c r="F25" s="451"/>
      <c r="G25" s="451"/>
      <c r="H25" s="452"/>
      <c r="I25" s="452"/>
      <c r="J25" s="408"/>
    </row>
    <row r="26" spans="1:10">
      <c r="A26" s="451"/>
      <c r="B26" s="451"/>
      <c r="C26" s="451"/>
      <c r="D26" s="451"/>
      <c r="E26" s="451"/>
      <c r="F26" s="451"/>
      <c r="G26" s="451"/>
      <c r="H26" s="452"/>
      <c r="I26" s="452"/>
      <c r="J26" s="408"/>
    </row>
    <row r="27" spans="1:10">
      <c r="A27" s="451"/>
      <c r="B27" s="451"/>
      <c r="C27" s="451"/>
      <c r="D27" s="451"/>
      <c r="E27" s="451"/>
      <c r="F27" s="451"/>
      <c r="G27" s="451"/>
      <c r="H27" s="452"/>
      <c r="I27" s="452"/>
      <c r="J27" s="408"/>
    </row>
    <row r="28" spans="1:10">
      <c r="A28" s="451"/>
      <c r="B28" s="451"/>
      <c r="C28" s="451"/>
      <c r="D28" s="451"/>
      <c r="E28" s="451"/>
      <c r="F28" s="451"/>
      <c r="G28" s="451"/>
      <c r="H28" s="452"/>
      <c r="I28" s="452"/>
      <c r="J28" s="408"/>
    </row>
    <row r="29" spans="1:10">
      <c r="A29" s="451"/>
      <c r="B29" s="451"/>
      <c r="C29" s="451"/>
      <c r="D29" s="451"/>
      <c r="E29" s="451"/>
      <c r="F29" s="451"/>
      <c r="G29" s="451"/>
      <c r="H29" s="452"/>
      <c r="I29" s="452"/>
      <c r="J29" s="408"/>
    </row>
    <row r="30" spans="1:10">
      <c r="A30" s="451"/>
      <c r="B30" s="451"/>
      <c r="C30" s="451"/>
      <c r="D30" s="451"/>
      <c r="E30" s="451"/>
      <c r="F30" s="451"/>
      <c r="G30" s="451"/>
      <c r="H30" s="452"/>
      <c r="I30" s="452"/>
      <c r="J30" s="408"/>
    </row>
    <row r="31" spans="1:10">
      <c r="A31" s="451"/>
      <c r="B31" s="451"/>
      <c r="C31" s="451"/>
      <c r="D31" s="451"/>
      <c r="E31" s="451"/>
      <c r="F31" s="451"/>
      <c r="G31" s="451"/>
      <c r="H31" s="452"/>
      <c r="I31" s="451"/>
      <c r="J31" s="408"/>
    </row>
    <row r="32" spans="1:10">
      <c r="A32" s="451"/>
      <c r="B32" s="451"/>
      <c r="C32" s="451"/>
      <c r="D32" s="451"/>
      <c r="E32" s="451"/>
      <c r="F32" s="451"/>
      <c r="G32" s="451"/>
      <c r="H32" s="452"/>
      <c r="I32" s="451"/>
      <c r="J32" s="408"/>
    </row>
    <row r="33" spans="1:10">
      <c r="A33" s="451"/>
      <c r="B33" s="451"/>
      <c r="C33" s="451"/>
      <c r="D33" s="451"/>
      <c r="E33" s="451"/>
      <c r="F33" s="451"/>
      <c r="G33" s="451"/>
      <c r="H33" s="452"/>
      <c r="I33" s="451"/>
      <c r="J33" s="408"/>
    </row>
  </sheetData>
  <pageMargins left="0.75" right="0.75" top="1" bottom="1" header="0.5" footer="0.5"/>
  <pageSetup paperSize="9" scale="76" orientation="landscape" r:id="rId1"/>
  <headerFooter alignWithMargins="0"/>
  <rowBreaks count="1" manualBreakCount="1">
    <brk id="20"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D69"/>
  <sheetViews>
    <sheetView view="pageBreakPreview" zoomScaleNormal="100" zoomScaleSheetLayoutView="100" workbookViewId="0"/>
  </sheetViews>
  <sheetFormatPr baseColWidth="10" defaultColWidth="9.1640625" defaultRowHeight="14"/>
  <cols>
    <col min="1" max="1" width="24.5" style="1" customWidth="1"/>
    <col min="2" max="2" width="27.5" style="1" customWidth="1"/>
    <col min="3" max="3" width="20.1640625" style="1" customWidth="1"/>
    <col min="4" max="16384" width="9.1640625" style="1"/>
  </cols>
  <sheetData>
    <row r="1" spans="1:4" ht="21" customHeight="1">
      <c r="A1" s="43" t="s">
        <v>675</v>
      </c>
      <c r="B1" s="31" t="s">
        <v>676</v>
      </c>
      <c r="C1" s="408"/>
      <c r="D1" s="408"/>
    </row>
    <row r="2" spans="1:4" ht="28.5" customHeight="1">
      <c r="A2" s="1151" t="s">
        <v>677</v>
      </c>
      <c r="B2" s="1151"/>
      <c r="C2" s="1151"/>
      <c r="D2" s="46"/>
    </row>
    <row r="3" spans="1:4" s="67" customFormat="1" ht="12.75" customHeight="1">
      <c r="A3" s="628"/>
      <c r="B3" s="628"/>
      <c r="C3" s="628"/>
      <c r="D3" s="46"/>
    </row>
    <row r="4" spans="1:4">
      <c r="A4" s="43" t="s">
        <v>678</v>
      </c>
      <c r="B4" s="43" t="s">
        <v>679</v>
      </c>
      <c r="C4" s="43" t="s">
        <v>680</v>
      </c>
      <c r="D4" s="408"/>
    </row>
    <row r="6" spans="1:4" ht="15">
      <c r="A6" s="971" t="s">
        <v>681</v>
      </c>
      <c r="B6" s="972"/>
      <c r="C6" s="973"/>
      <c r="D6" s="408"/>
    </row>
    <row r="7" spans="1:4" ht="15">
      <c r="A7" s="974" t="s">
        <v>4370</v>
      </c>
      <c r="B7" s="972" t="s">
        <v>4371</v>
      </c>
      <c r="C7" s="973" t="s">
        <v>4372</v>
      </c>
      <c r="D7" s="408"/>
    </row>
    <row r="8" spans="1:4" ht="15">
      <c r="A8" s="973" t="s">
        <v>682</v>
      </c>
      <c r="B8" s="972" t="s">
        <v>683</v>
      </c>
      <c r="C8" s="973"/>
      <c r="D8" s="408"/>
    </row>
    <row r="9" spans="1:4" ht="15">
      <c r="A9" s="973" t="s">
        <v>684</v>
      </c>
      <c r="B9" s="972" t="s">
        <v>685</v>
      </c>
      <c r="C9" s="973"/>
      <c r="D9" s="408"/>
    </row>
    <row r="10" spans="1:4" ht="15">
      <c r="A10" s="973" t="s">
        <v>686</v>
      </c>
      <c r="B10" s="972" t="s">
        <v>687</v>
      </c>
      <c r="C10" s="973"/>
      <c r="D10" s="408"/>
    </row>
    <row r="11" spans="1:4" ht="17">
      <c r="A11" s="973" t="s">
        <v>4373</v>
      </c>
      <c r="B11" s="975" t="s">
        <v>4374</v>
      </c>
      <c r="C11" s="973" t="s">
        <v>4372</v>
      </c>
      <c r="D11" s="408"/>
    </row>
    <row r="12" spans="1:4" ht="15">
      <c r="A12" s="973" t="s">
        <v>4375</v>
      </c>
      <c r="B12" s="972" t="s">
        <v>4376</v>
      </c>
      <c r="C12" s="973" t="s">
        <v>4372</v>
      </c>
      <c r="D12" s="408"/>
    </row>
    <row r="13" spans="1:4" ht="15">
      <c r="A13" s="973" t="s">
        <v>688</v>
      </c>
      <c r="B13" s="972" t="s">
        <v>689</v>
      </c>
      <c r="C13" s="973"/>
      <c r="D13" s="408"/>
    </row>
    <row r="14" spans="1:4" ht="15">
      <c r="A14" s="973" t="s">
        <v>690</v>
      </c>
      <c r="B14" s="972" t="s">
        <v>691</v>
      </c>
      <c r="C14" s="973"/>
      <c r="D14" s="408"/>
    </row>
    <row r="15" spans="1:4" ht="15">
      <c r="A15" s="973" t="s">
        <v>4377</v>
      </c>
      <c r="B15" s="972" t="s">
        <v>4378</v>
      </c>
      <c r="C15" s="973" t="s">
        <v>4372</v>
      </c>
      <c r="D15" s="408"/>
    </row>
    <row r="16" spans="1:4" ht="15">
      <c r="A16" s="973" t="s">
        <v>4379</v>
      </c>
      <c r="B16" s="972" t="s">
        <v>4380</v>
      </c>
      <c r="C16" s="973" t="s">
        <v>4372</v>
      </c>
      <c r="D16" s="408"/>
    </row>
    <row r="17" spans="1:3" ht="15">
      <c r="A17" s="973" t="s">
        <v>4381</v>
      </c>
      <c r="B17" s="972" t="s">
        <v>4382</v>
      </c>
      <c r="C17" s="973" t="s">
        <v>4372</v>
      </c>
    </row>
    <row r="18" spans="1:3" ht="15">
      <c r="A18" s="973" t="s">
        <v>4383</v>
      </c>
      <c r="B18" s="972" t="s">
        <v>4384</v>
      </c>
      <c r="C18" s="973" t="s">
        <v>4372</v>
      </c>
    </row>
    <row r="19" spans="1:3" ht="15">
      <c r="A19" s="973" t="s">
        <v>4385</v>
      </c>
      <c r="B19" s="972" t="s">
        <v>4386</v>
      </c>
      <c r="C19" s="973" t="s">
        <v>4372</v>
      </c>
    </row>
    <row r="20" spans="1:3" ht="15">
      <c r="A20" s="973" t="s">
        <v>692</v>
      </c>
      <c r="B20" s="972" t="s">
        <v>693</v>
      </c>
      <c r="C20" s="973"/>
    </row>
    <row r="21" spans="1:3" ht="15">
      <c r="A21" s="973" t="s">
        <v>694</v>
      </c>
      <c r="B21" s="972" t="s">
        <v>695</v>
      </c>
      <c r="C21" s="973"/>
    </row>
    <row r="22" spans="1:3" ht="15">
      <c r="A22" s="973" t="s">
        <v>696</v>
      </c>
      <c r="B22" s="972" t="s">
        <v>697</v>
      </c>
      <c r="C22" s="973"/>
    </row>
    <row r="23" spans="1:3" ht="15">
      <c r="A23" s="973" t="s">
        <v>698</v>
      </c>
      <c r="B23" s="972" t="s">
        <v>699</v>
      </c>
      <c r="C23" s="973"/>
    </row>
    <row r="24" spans="1:3" ht="15">
      <c r="A24" s="973" t="s">
        <v>700</v>
      </c>
      <c r="B24" s="972" t="s">
        <v>701</v>
      </c>
      <c r="C24" s="973"/>
    </row>
    <row r="25" spans="1:3" ht="15">
      <c r="A25" s="973" t="s">
        <v>702</v>
      </c>
      <c r="B25" s="972" t="s">
        <v>703</v>
      </c>
      <c r="C25" s="973"/>
    </row>
    <row r="26" spans="1:3" ht="15">
      <c r="A26" s="973" t="s">
        <v>704</v>
      </c>
      <c r="B26" s="972" t="s">
        <v>705</v>
      </c>
      <c r="C26" s="973"/>
    </row>
    <row r="27" spans="1:3" ht="15">
      <c r="A27" s="973" t="s">
        <v>4387</v>
      </c>
      <c r="B27" s="972" t="s">
        <v>4388</v>
      </c>
      <c r="C27" s="973" t="s">
        <v>4372</v>
      </c>
    </row>
    <row r="28" spans="1:3" ht="15">
      <c r="A28" s="973" t="s">
        <v>4389</v>
      </c>
      <c r="B28" s="972" t="s">
        <v>4390</v>
      </c>
      <c r="C28" s="973" t="s">
        <v>4372</v>
      </c>
    </row>
    <row r="29" spans="1:3" ht="15">
      <c r="A29" s="973" t="s">
        <v>706</v>
      </c>
      <c r="B29" s="972" t="s">
        <v>707</v>
      </c>
      <c r="C29" s="973"/>
    </row>
    <row r="30" spans="1:3" ht="15">
      <c r="A30" s="973" t="s">
        <v>708</v>
      </c>
      <c r="B30" s="972" t="s">
        <v>709</v>
      </c>
      <c r="C30" s="973"/>
    </row>
    <row r="31" spans="1:3" ht="15">
      <c r="A31" s="973" t="s">
        <v>710</v>
      </c>
      <c r="B31" s="972"/>
      <c r="C31" s="973"/>
    </row>
    <row r="32" spans="1:3" ht="15">
      <c r="A32" s="973"/>
      <c r="B32" s="972"/>
      <c r="C32" s="973"/>
    </row>
    <row r="33" spans="1:3" ht="15">
      <c r="A33" s="971" t="s">
        <v>711</v>
      </c>
      <c r="B33" s="972"/>
      <c r="C33" s="973"/>
    </row>
    <row r="34" spans="1:3" ht="15">
      <c r="A34" s="973" t="s">
        <v>4391</v>
      </c>
      <c r="B34" s="972" t="s">
        <v>4392</v>
      </c>
      <c r="C34" s="973" t="s">
        <v>4372</v>
      </c>
    </row>
    <row r="35" spans="1:3" ht="15">
      <c r="A35" s="973" t="s">
        <v>4393</v>
      </c>
      <c r="B35" s="972" t="s">
        <v>4394</v>
      </c>
      <c r="C35" s="973" t="s">
        <v>4372</v>
      </c>
    </row>
    <row r="36" spans="1:3" ht="17">
      <c r="A36" s="973" t="s">
        <v>4395</v>
      </c>
      <c r="B36" s="975" t="s">
        <v>4396</v>
      </c>
      <c r="C36" s="973"/>
    </row>
    <row r="37" spans="1:3" ht="15">
      <c r="A37" s="973" t="s">
        <v>712</v>
      </c>
      <c r="B37" s="972" t="s">
        <v>713</v>
      </c>
      <c r="C37" s="973"/>
    </row>
    <row r="38" spans="1:3" ht="15">
      <c r="A38" s="973" t="s">
        <v>714</v>
      </c>
      <c r="B38" s="972" t="s">
        <v>715</v>
      </c>
      <c r="C38" s="973"/>
    </row>
    <row r="39" spans="1:3" ht="15">
      <c r="A39" s="973" t="s">
        <v>716</v>
      </c>
      <c r="B39" s="972" t="s">
        <v>717</v>
      </c>
      <c r="C39" s="973"/>
    </row>
    <row r="40" spans="1:3" ht="15">
      <c r="A40" s="973" t="s">
        <v>4397</v>
      </c>
      <c r="B40" s="972" t="s">
        <v>4398</v>
      </c>
      <c r="C40" s="973" t="s">
        <v>4372</v>
      </c>
    </row>
    <row r="41" spans="1:3" ht="15">
      <c r="A41" s="973" t="s">
        <v>4399</v>
      </c>
      <c r="B41" s="972" t="s">
        <v>4400</v>
      </c>
      <c r="C41" s="973" t="s">
        <v>4372</v>
      </c>
    </row>
    <row r="42" spans="1:3" ht="15">
      <c r="A42" s="973" t="s">
        <v>718</v>
      </c>
      <c r="B42" s="972" t="s">
        <v>719</v>
      </c>
      <c r="C42" s="973"/>
    </row>
    <row r="43" spans="1:3" ht="15">
      <c r="A43" s="973" t="s">
        <v>720</v>
      </c>
      <c r="B43" s="972" t="s">
        <v>721</v>
      </c>
      <c r="C43" s="973"/>
    </row>
    <row r="44" spans="1:3" ht="17">
      <c r="A44" s="973" t="s">
        <v>4401</v>
      </c>
      <c r="B44" s="975" t="s">
        <v>4402</v>
      </c>
      <c r="C44" s="973"/>
    </row>
    <row r="45" spans="1:3" ht="15">
      <c r="A45" s="973" t="s">
        <v>722</v>
      </c>
      <c r="B45" s="972" t="s">
        <v>723</v>
      </c>
      <c r="C45" s="973"/>
    </row>
    <row r="46" spans="1:3" ht="15">
      <c r="A46" s="973" t="s">
        <v>724</v>
      </c>
      <c r="B46" s="972" t="s">
        <v>725</v>
      </c>
      <c r="C46" s="973"/>
    </row>
    <row r="47" spans="1:3" ht="15">
      <c r="A47" s="973" t="s">
        <v>726</v>
      </c>
      <c r="B47" s="972" t="s">
        <v>727</v>
      </c>
      <c r="C47" s="973"/>
    </row>
    <row r="48" spans="1:3" ht="15">
      <c r="A48" s="973" t="s">
        <v>728</v>
      </c>
      <c r="B48" s="972" t="s">
        <v>729</v>
      </c>
      <c r="C48" s="973" t="s">
        <v>4372</v>
      </c>
    </row>
    <row r="49" spans="1:3" ht="17">
      <c r="A49" s="973" t="s">
        <v>4403</v>
      </c>
      <c r="B49" s="975" t="s">
        <v>4404</v>
      </c>
      <c r="C49" s="973" t="s">
        <v>4372</v>
      </c>
    </row>
    <row r="50" spans="1:3" ht="15">
      <c r="A50" s="973" t="s">
        <v>4405</v>
      </c>
      <c r="B50" s="972" t="s">
        <v>4406</v>
      </c>
      <c r="C50" s="973" t="s">
        <v>4372</v>
      </c>
    </row>
    <row r="51" spans="1:3" ht="15">
      <c r="A51" s="973" t="s">
        <v>4407</v>
      </c>
      <c r="B51" s="972" t="s">
        <v>4408</v>
      </c>
      <c r="C51" s="973" t="s">
        <v>4372</v>
      </c>
    </row>
    <row r="52" spans="1:3" ht="15">
      <c r="A52" s="973" t="s">
        <v>4409</v>
      </c>
      <c r="B52" s="972" t="s">
        <v>4410</v>
      </c>
      <c r="C52" s="973" t="s">
        <v>4372</v>
      </c>
    </row>
    <row r="53" spans="1:3" ht="15">
      <c r="A53" s="973" t="s">
        <v>730</v>
      </c>
      <c r="B53" s="972" t="s">
        <v>731</v>
      </c>
      <c r="C53" s="973"/>
    </row>
    <row r="54" spans="1:3" ht="15">
      <c r="A54" s="973" t="s">
        <v>4411</v>
      </c>
      <c r="B54" s="972" t="s">
        <v>4412</v>
      </c>
      <c r="C54" s="973" t="s">
        <v>4372</v>
      </c>
    </row>
    <row r="55" spans="1:3" ht="15">
      <c r="A55" s="973" t="s">
        <v>4413</v>
      </c>
      <c r="B55" s="972" t="s">
        <v>4414</v>
      </c>
      <c r="C55" s="973" t="s">
        <v>4372</v>
      </c>
    </row>
    <row r="56" spans="1:3" ht="15">
      <c r="A56" s="973" t="s">
        <v>4415</v>
      </c>
      <c r="B56" s="972" t="s">
        <v>4416</v>
      </c>
      <c r="C56" s="973" t="s">
        <v>4372</v>
      </c>
    </row>
    <row r="57" spans="1:3" ht="15">
      <c r="A57" s="973" t="s">
        <v>4417</v>
      </c>
      <c r="B57" s="972" t="s">
        <v>4418</v>
      </c>
      <c r="C57" s="973" t="s">
        <v>4372</v>
      </c>
    </row>
    <row r="58" spans="1:3" ht="15">
      <c r="A58" s="973" t="s">
        <v>732</v>
      </c>
      <c r="B58" s="972" t="s">
        <v>733</v>
      </c>
      <c r="C58" s="973"/>
    </row>
    <row r="59" spans="1:3" ht="15">
      <c r="A59" s="973" t="s">
        <v>734</v>
      </c>
      <c r="B59" s="972" t="s">
        <v>735</v>
      </c>
      <c r="C59" s="973"/>
    </row>
    <row r="60" spans="1:3" ht="17">
      <c r="A60" s="976" t="s">
        <v>4419</v>
      </c>
      <c r="B60" s="975" t="s">
        <v>4420</v>
      </c>
      <c r="C60" s="973" t="s">
        <v>4372</v>
      </c>
    </row>
    <row r="61" spans="1:3" ht="15">
      <c r="A61" s="973" t="s">
        <v>4421</v>
      </c>
      <c r="B61" s="977" t="s">
        <v>4422</v>
      </c>
      <c r="C61" s="973" t="s">
        <v>4372</v>
      </c>
    </row>
    <row r="62" spans="1:3" ht="15">
      <c r="A62" s="973" t="s">
        <v>4423</v>
      </c>
      <c r="B62" s="972" t="s">
        <v>4424</v>
      </c>
      <c r="C62" s="973" t="s">
        <v>4372</v>
      </c>
    </row>
    <row r="63" spans="1:3" ht="15">
      <c r="A63" s="973" t="s">
        <v>736</v>
      </c>
      <c r="B63" s="972" t="s">
        <v>737</v>
      </c>
      <c r="C63" s="973"/>
    </row>
    <row r="64" spans="1:3" ht="15">
      <c r="A64" s="973" t="s">
        <v>738</v>
      </c>
      <c r="B64" s="972" t="s">
        <v>739</v>
      </c>
      <c r="C64" s="973"/>
    </row>
    <row r="65" spans="1:3" ht="15">
      <c r="A65" s="973" t="s">
        <v>4425</v>
      </c>
      <c r="B65" s="972" t="s">
        <v>4426</v>
      </c>
      <c r="C65" s="973" t="s">
        <v>4372</v>
      </c>
    </row>
    <row r="66" spans="1:3" ht="15">
      <c r="A66" s="973" t="s">
        <v>4427</v>
      </c>
      <c r="B66" s="972" t="s">
        <v>4428</v>
      </c>
      <c r="C66" s="973" t="s">
        <v>4372</v>
      </c>
    </row>
    <row r="67" spans="1:3" ht="15">
      <c r="A67" s="973" t="s">
        <v>740</v>
      </c>
      <c r="B67" s="972" t="s">
        <v>741</v>
      </c>
      <c r="C67" s="973"/>
    </row>
    <row r="68" spans="1:3" ht="15">
      <c r="A68" s="973" t="s">
        <v>742</v>
      </c>
      <c r="B68" s="972" t="s">
        <v>743</v>
      </c>
      <c r="C68" s="973"/>
    </row>
    <row r="69" spans="1:3" ht="15">
      <c r="A69" s="973" t="s">
        <v>710</v>
      </c>
      <c r="B69" s="972"/>
      <c r="C69" s="973"/>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65"/>
  <sheetViews>
    <sheetView view="pageBreakPreview" zoomScaleNormal="100" zoomScaleSheetLayoutView="100" workbookViewId="0">
      <selection sqref="A1:C1"/>
    </sheetView>
  </sheetViews>
  <sheetFormatPr baseColWidth="10" defaultColWidth="9.1640625" defaultRowHeight="13"/>
  <cols>
    <col min="1" max="1" width="26.1640625" style="311" customWidth="1"/>
    <col min="2" max="2" width="22.6640625" style="311" customWidth="1"/>
    <col min="3" max="3" width="37.83203125" style="311" customWidth="1"/>
    <col min="4" max="16384" width="9.1640625" style="3"/>
  </cols>
  <sheetData>
    <row r="1" spans="1:3">
      <c r="A1" s="1154" t="s">
        <v>744</v>
      </c>
      <c r="B1" s="1154"/>
      <c r="C1" s="1154"/>
    </row>
    <row r="2" spans="1:3" ht="16">
      <c r="A2" s="1155" t="s">
        <v>745</v>
      </c>
      <c r="B2" s="1152"/>
      <c r="C2" s="1152"/>
    </row>
    <row r="3" spans="1:3" ht="14">
      <c r="A3" s="1156" t="s">
        <v>746</v>
      </c>
      <c r="B3" s="1156"/>
      <c r="C3" s="1156"/>
    </row>
    <row r="4" spans="1:3" ht="14">
      <c r="A4" s="1156" t="s">
        <v>747</v>
      </c>
      <c r="B4" s="1156"/>
      <c r="C4" s="1156"/>
    </row>
    <row r="5" spans="1:3" ht="42" customHeight="1">
      <c r="A5" s="1156" t="s">
        <v>748</v>
      </c>
      <c r="B5" s="1156"/>
      <c r="C5" s="1156"/>
    </row>
    <row r="6" spans="1:3" ht="21.75" customHeight="1">
      <c r="A6" s="290"/>
      <c r="B6" s="290"/>
      <c r="C6" s="290"/>
    </row>
    <row r="7" spans="1:3">
      <c r="A7" s="629" t="s">
        <v>749</v>
      </c>
    </row>
    <row r="8" spans="1:3">
      <c r="A8" s="1157" t="s">
        <v>750</v>
      </c>
      <c r="B8" s="1152"/>
      <c r="C8" s="1152"/>
    </row>
    <row r="9" spans="1:3">
      <c r="A9" s="630"/>
      <c r="B9" s="629"/>
      <c r="C9" s="629"/>
    </row>
    <row r="10" spans="1:3">
      <c r="A10" s="1152" t="s">
        <v>751</v>
      </c>
      <c r="B10" s="1152"/>
      <c r="C10" s="1152"/>
    </row>
    <row r="11" spans="1:3">
      <c r="A11" s="630" t="s">
        <v>752</v>
      </c>
      <c r="B11" s="629"/>
      <c r="C11" s="629"/>
    </row>
    <row r="12" spans="1:3">
      <c r="A12" s="630"/>
      <c r="B12" s="629"/>
      <c r="C12" s="629"/>
    </row>
    <row r="13" spans="1:3" ht="43.5" customHeight="1">
      <c r="A13" s="1153" t="s">
        <v>753</v>
      </c>
      <c r="B13" s="1153"/>
      <c r="C13" s="1153"/>
    </row>
    <row r="14" spans="1:3">
      <c r="A14" s="629" t="s">
        <v>754</v>
      </c>
    </row>
    <row r="16" spans="1:3" ht="15">
      <c r="A16" s="45" t="s">
        <v>755</v>
      </c>
      <c r="B16" s="45" t="s">
        <v>756</v>
      </c>
      <c r="C16" s="291" t="s">
        <v>757</v>
      </c>
    </row>
    <row r="17" spans="1:3" ht="14">
      <c r="A17" s="45"/>
      <c r="B17" s="45"/>
      <c r="C17" s="291"/>
    </row>
    <row r="18" spans="1:3" ht="15">
      <c r="A18" s="292" t="s">
        <v>758</v>
      </c>
    </row>
    <row r="19" spans="1:3" ht="28">
      <c r="A19" s="44" t="s">
        <v>759</v>
      </c>
      <c r="B19" s="311" t="s">
        <v>760</v>
      </c>
      <c r="C19" s="311" t="s">
        <v>761</v>
      </c>
    </row>
    <row r="20" spans="1:3" ht="14">
      <c r="A20" s="44" t="s">
        <v>762</v>
      </c>
      <c r="B20" s="311" t="s">
        <v>763</v>
      </c>
      <c r="C20" s="311" t="s">
        <v>764</v>
      </c>
    </row>
    <row r="21" spans="1:3" ht="14">
      <c r="A21" s="44" t="s">
        <v>765</v>
      </c>
      <c r="B21" s="311" t="s">
        <v>766</v>
      </c>
      <c r="C21" s="311" t="s">
        <v>767</v>
      </c>
    </row>
    <row r="22" spans="1:3" ht="56">
      <c r="A22" s="44" t="s">
        <v>768</v>
      </c>
      <c r="B22" s="311" t="s">
        <v>769</v>
      </c>
      <c r="C22" s="311" t="s">
        <v>770</v>
      </c>
    </row>
    <row r="23" spans="1:3" ht="14">
      <c r="A23" s="44" t="s">
        <v>771</v>
      </c>
      <c r="B23" s="311" t="s">
        <v>772</v>
      </c>
      <c r="C23" s="311" t="s">
        <v>773</v>
      </c>
    </row>
    <row r="24" spans="1:3" ht="14">
      <c r="A24" s="44" t="s">
        <v>774</v>
      </c>
      <c r="B24" s="311" t="s">
        <v>775</v>
      </c>
      <c r="C24" s="311" t="s">
        <v>776</v>
      </c>
    </row>
    <row r="25" spans="1:3" ht="14">
      <c r="A25" s="44" t="s">
        <v>777</v>
      </c>
      <c r="B25" s="311" t="s">
        <v>778</v>
      </c>
      <c r="C25" s="311" t="s">
        <v>779</v>
      </c>
    </row>
    <row r="26" spans="1:3">
      <c r="A26" s="293"/>
    </row>
    <row r="27" spans="1:3" ht="15">
      <c r="A27" s="292" t="s">
        <v>780</v>
      </c>
    </row>
    <row r="28" spans="1:3" ht="14">
      <c r="A28" s="44" t="s">
        <v>781</v>
      </c>
      <c r="B28" s="311" t="s">
        <v>782</v>
      </c>
      <c r="C28" s="311" t="s">
        <v>783</v>
      </c>
    </row>
    <row r="29" spans="1:3" ht="42">
      <c r="A29" s="44" t="s">
        <v>784</v>
      </c>
      <c r="B29" s="311" t="s">
        <v>785</v>
      </c>
      <c r="C29" s="311" t="s">
        <v>786</v>
      </c>
    </row>
    <row r="30" spans="1:3" ht="28">
      <c r="A30" s="44" t="s">
        <v>787</v>
      </c>
      <c r="B30" s="311" t="s">
        <v>788</v>
      </c>
      <c r="C30" s="311" t="s">
        <v>789</v>
      </c>
    </row>
    <row r="31" spans="1:3" ht="84">
      <c r="A31" s="44" t="s">
        <v>790</v>
      </c>
      <c r="B31" s="311" t="s">
        <v>791</v>
      </c>
      <c r="C31" s="3" t="s">
        <v>792</v>
      </c>
    </row>
    <row r="32" spans="1:3" ht="14">
      <c r="A32" s="44" t="s">
        <v>793</v>
      </c>
      <c r="B32" s="311" t="s">
        <v>794</v>
      </c>
      <c r="C32" s="311" t="s">
        <v>783</v>
      </c>
    </row>
    <row r="33" spans="1:3" ht="28">
      <c r="A33" s="44" t="s">
        <v>795</v>
      </c>
      <c r="B33" s="311" t="s">
        <v>796</v>
      </c>
      <c r="C33" s="311" t="s">
        <v>797</v>
      </c>
    </row>
    <row r="34" spans="1:3" ht="42">
      <c r="A34" s="44" t="s">
        <v>798</v>
      </c>
      <c r="B34" s="311" t="s">
        <v>799</v>
      </c>
      <c r="C34" s="311" t="s">
        <v>800</v>
      </c>
    </row>
    <row r="35" spans="1:3" ht="14">
      <c r="A35" s="44" t="s">
        <v>801</v>
      </c>
      <c r="B35" s="311" t="s">
        <v>799</v>
      </c>
      <c r="C35" s="3" t="s">
        <v>802</v>
      </c>
    </row>
    <row r="36" spans="1:3" ht="14">
      <c r="A36" s="44" t="s">
        <v>803</v>
      </c>
      <c r="B36" s="311" t="s">
        <v>799</v>
      </c>
      <c r="C36" s="3" t="s">
        <v>804</v>
      </c>
    </row>
    <row r="37" spans="1:3" ht="14">
      <c r="A37" s="44" t="s">
        <v>805</v>
      </c>
      <c r="B37" s="311" t="s">
        <v>806</v>
      </c>
      <c r="C37" s="311" t="s">
        <v>783</v>
      </c>
    </row>
    <row r="38" spans="1:3" ht="14">
      <c r="A38" s="44" t="s">
        <v>807</v>
      </c>
      <c r="B38" s="311" t="s">
        <v>808</v>
      </c>
      <c r="C38" s="311" t="s">
        <v>809</v>
      </c>
    </row>
    <row r="39" spans="1:3" ht="14">
      <c r="A39" s="44" t="s">
        <v>810</v>
      </c>
      <c r="B39" s="311" t="s">
        <v>811</v>
      </c>
      <c r="C39" s="311" t="s">
        <v>812</v>
      </c>
    </row>
    <row r="40" spans="1:3" ht="14">
      <c r="C40" s="311" t="s">
        <v>813</v>
      </c>
    </row>
    <row r="41" spans="1:3" ht="28">
      <c r="A41" s="44" t="s">
        <v>814</v>
      </c>
      <c r="B41" s="311" t="s">
        <v>815</v>
      </c>
      <c r="C41" s="311" t="s">
        <v>761</v>
      </c>
    </row>
    <row r="42" spans="1:3" ht="28">
      <c r="A42" s="44" t="s">
        <v>816</v>
      </c>
      <c r="B42" s="311" t="s">
        <v>817</v>
      </c>
      <c r="C42" s="311" t="s">
        <v>818</v>
      </c>
    </row>
    <row r="43" spans="1:3" ht="14">
      <c r="A43" s="44" t="s">
        <v>819</v>
      </c>
      <c r="B43" s="311" t="s">
        <v>820</v>
      </c>
      <c r="C43" s="311" t="s">
        <v>821</v>
      </c>
    </row>
    <row r="44" spans="1:3" ht="56">
      <c r="A44" s="44" t="s">
        <v>822</v>
      </c>
      <c r="B44" s="311" t="s">
        <v>823</v>
      </c>
      <c r="C44" s="311" t="s">
        <v>824</v>
      </c>
    </row>
    <row r="45" spans="1:3" ht="14">
      <c r="A45" s="44" t="s">
        <v>825</v>
      </c>
      <c r="B45" s="311" t="s">
        <v>826</v>
      </c>
      <c r="C45" s="311" t="s">
        <v>827</v>
      </c>
    </row>
    <row r="46" spans="1:3" ht="28">
      <c r="A46" s="44"/>
      <c r="C46" s="311" t="s">
        <v>828</v>
      </c>
    </row>
    <row r="47" spans="1:3" ht="28">
      <c r="A47" s="44" t="s">
        <v>829</v>
      </c>
      <c r="B47" s="311" t="s">
        <v>830</v>
      </c>
      <c r="C47" s="311" t="s">
        <v>761</v>
      </c>
    </row>
    <row r="48" spans="1:3" ht="14">
      <c r="A48" s="44" t="s">
        <v>831</v>
      </c>
      <c r="B48" s="311" t="s">
        <v>832</v>
      </c>
      <c r="C48" s="311" t="s">
        <v>833</v>
      </c>
    </row>
    <row r="49" spans="1:3" ht="28">
      <c r="A49" s="44" t="s">
        <v>834</v>
      </c>
      <c r="B49" s="311" t="s">
        <v>835</v>
      </c>
      <c r="C49" s="311" t="s">
        <v>836</v>
      </c>
    </row>
    <row r="50" spans="1:3" ht="28">
      <c r="C50" s="311" t="s">
        <v>837</v>
      </c>
    </row>
    <row r="51" spans="1:3" ht="14">
      <c r="A51" s="44" t="s">
        <v>838</v>
      </c>
      <c r="B51" s="311" t="s">
        <v>839</v>
      </c>
    </row>
    <row r="52" spans="1:3" ht="14">
      <c r="A52" s="44" t="s">
        <v>840</v>
      </c>
      <c r="B52" s="311" t="s">
        <v>841</v>
      </c>
    </row>
    <row r="53" spans="1:3" ht="14">
      <c r="A53" s="44" t="s">
        <v>842</v>
      </c>
      <c r="B53" s="311" t="s">
        <v>843</v>
      </c>
    </row>
    <row r="54" spans="1:3" ht="14">
      <c r="A54" s="44" t="s">
        <v>844</v>
      </c>
      <c r="B54" s="311" t="s">
        <v>845</v>
      </c>
    </row>
    <row r="55" spans="1:3" ht="14">
      <c r="A55" s="44" t="s">
        <v>846</v>
      </c>
      <c r="B55" s="311" t="s">
        <v>847</v>
      </c>
    </row>
    <row r="57" spans="1:3" ht="15">
      <c r="A57" s="292" t="s">
        <v>848</v>
      </c>
    </row>
    <row r="58" spans="1:3" ht="28">
      <c r="A58" s="44" t="s">
        <v>849</v>
      </c>
      <c r="B58" s="294"/>
      <c r="C58" s="294" t="s">
        <v>850</v>
      </c>
    </row>
    <row r="59" spans="1:3" ht="28">
      <c r="A59" s="44" t="s">
        <v>851</v>
      </c>
      <c r="B59" s="294" t="s">
        <v>852</v>
      </c>
      <c r="C59" s="294" t="s">
        <v>853</v>
      </c>
    </row>
    <row r="60" spans="1:3" ht="14">
      <c r="A60" s="44" t="s">
        <v>854</v>
      </c>
      <c r="B60" s="311" t="s">
        <v>855</v>
      </c>
      <c r="C60" s="311" t="s">
        <v>856</v>
      </c>
    </row>
    <row r="61" spans="1:3" ht="14">
      <c r="A61" s="44" t="s">
        <v>857</v>
      </c>
      <c r="B61" s="311" t="s">
        <v>858</v>
      </c>
      <c r="C61" s="311" t="s">
        <v>859</v>
      </c>
    </row>
    <row r="62" spans="1:3" ht="14">
      <c r="A62" s="44" t="s">
        <v>860</v>
      </c>
      <c r="B62" s="311" t="s">
        <v>861</v>
      </c>
      <c r="C62" s="311" t="s">
        <v>862</v>
      </c>
    </row>
    <row r="63" spans="1:3" ht="14">
      <c r="A63" s="44" t="s">
        <v>863</v>
      </c>
      <c r="B63" s="311" t="s">
        <v>864</v>
      </c>
      <c r="C63" s="311" t="s">
        <v>865</v>
      </c>
    </row>
    <row r="64" spans="1:3" ht="14">
      <c r="A64" s="44" t="s">
        <v>866</v>
      </c>
      <c r="B64" s="311" t="s">
        <v>867</v>
      </c>
      <c r="C64" s="629" t="s">
        <v>868</v>
      </c>
    </row>
    <row r="65" spans="1:3" ht="14">
      <c r="A65" s="44" t="s">
        <v>869</v>
      </c>
      <c r="B65" s="311" t="s">
        <v>870</v>
      </c>
      <c r="C65" s="311" t="s">
        <v>868</v>
      </c>
    </row>
  </sheetData>
  <mergeCells count="8">
    <mergeCell ref="A10:C10"/>
    <mergeCell ref="A13:C13"/>
    <mergeCell ref="A1:C1"/>
    <mergeCell ref="A2:C2"/>
    <mergeCell ref="A3:C3"/>
    <mergeCell ref="A4:C4"/>
    <mergeCell ref="A5:C5"/>
    <mergeCell ref="A8:C8"/>
  </mergeCells>
  <hyperlinks>
    <hyperlink ref="A8" r:id="rId1" xr:uid="{00000000-0004-0000-1100-000000000000}"/>
    <hyperlink ref="A11" r:id="rId2" xr:uid="{00000000-0004-0000-1100-000001000000}"/>
  </hyperlink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9"/>
  <sheetViews>
    <sheetView view="pageBreakPreview" zoomScaleNormal="100" zoomScaleSheetLayoutView="100" workbookViewId="0"/>
  </sheetViews>
  <sheetFormatPr baseColWidth="10" defaultColWidth="9.1640625" defaultRowHeight="14"/>
  <cols>
    <col min="1" max="1" width="11.5" style="1" customWidth="1"/>
    <col min="2" max="2" width="46.6640625" style="1" customWidth="1"/>
    <col min="3" max="3" width="19.5" style="1" customWidth="1"/>
    <col min="4" max="16384" width="9.1640625" style="1"/>
  </cols>
  <sheetData>
    <row r="1" spans="1:2">
      <c r="A1" s="43" t="s">
        <v>871</v>
      </c>
      <c r="B1" s="43" t="s">
        <v>872</v>
      </c>
    </row>
    <row r="3" spans="1:2">
      <c r="A3" s="408" t="s">
        <v>873</v>
      </c>
      <c r="B3" s="408"/>
    </row>
    <row r="4" spans="1:2">
      <c r="A4" s="408" t="s">
        <v>874</v>
      </c>
      <c r="B4" s="408"/>
    </row>
    <row r="5" spans="1:2">
      <c r="A5" s="408" t="s">
        <v>875</v>
      </c>
      <c r="B5" s="408"/>
    </row>
    <row r="6" spans="1:2">
      <c r="A6" s="47" t="s">
        <v>876</v>
      </c>
      <c r="B6" s="408"/>
    </row>
    <row r="7" spans="1:2">
      <c r="A7" s="47" t="s">
        <v>877</v>
      </c>
      <c r="B7" s="408"/>
    </row>
    <row r="8" spans="1:2">
      <c r="A8" s="418" t="s">
        <v>878</v>
      </c>
      <c r="B8" s="408"/>
    </row>
    <row r="9" spans="1:2">
      <c r="A9" s="418"/>
      <c r="B9" s="408"/>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A101"/>
  <sheetViews>
    <sheetView view="pageBreakPreview" zoomScaleNormal="75" zoomScaleSheetLayoutView="100" workbookViewId="0"/>
  </sheetViews>
  <sheetFormatPr baseColWidth="10" defaultColWidth="9" defaultRowHeight="14"/>
  <cols>
    <col min="1" max="1" width="7.5" style="153" customWidth="1"/>
    <col min="2" max="2" width="27.33203125" style="305" customWidth="1"/>
    <col min="3" max="3" width="31.5" style="305" customWidth="1"/>
    <col min="4" max="4" width="41.1640625" style="102" customWidth="1"/>
    <col min="5" max="5" width="2.83203125" style="253" customWidth="1"/>
    <col min="6" max="7" width="9" style="303" hidden="1" customWidth="1"/>
    <col min="8" max="10" width="0" style="303" hidden="1" customWidth="1"/>
    <col min="11" max="16384" width="9" style="303"/>
  </cols>
  <sheetData>
    <row r="1" spans="1:7" ht="61" thickBot="1">
      <c r="A1" s="122">
        <v>1</v>
      </c>
      <c r="B1" s="112" t="s">
        <v>58</v>
      </c>
      <c r="C1" s="306"/>
      <c r="D1" s="373" t="s">
        <v>59</v>
      </c>
      <c r="F1" s="620"/>
      <c r="G1" s="620"/>
    </row>
    <row r="2" spans="1:7" ht="15">
      <c r="A2" s="154">
        <v>1.1000000000000001</v>
      </c>
      <c r="B2" s="113" t="s">
        <v>60</v>
      </c>
      <c r="C2" s="113" t="s">
        <v>61</v>
      </c>
      <c r="D2" s="307"/>
      <c r="F2" s="620"/>
      <c r="G2" s="620"/>
    </row>
    <row r="3" spans="1:7" ht="15">
      <c r="A3" s="155" t="s">
        <v>62</v>
      </c>
      <c r="B3" s="308" t="s">
        <v>63</v>
      </c>
      <c r="C3" s="329" t="str">
        <f>Cover!D7</f>
        <v>SA-FM/COC-003810</v>
      </c>
      <c r="D3" s="317"/>
      <c r="F3" s="620"/>
      <c r="G3" s="620"/>
    </row>
    <row r="4" spans="1:7" ht="36" customHeight="1">
      <c r="A4" s="155" t="s">
        <v>64</v>
      </c>
      <c r="B4" s="315" t="s">
        <v>65</v>
      </c>
      <c r="C4" s="330" t="s">
        <v>66</v>
      </c>
      <c r="D4" s="157"/>
      <c r="F4" s="620"/>
      <c r="G4" s="620"/>
    </row>
    <row r="5" spans="1:7" ht="115.5" customHeight="1">
      <c r="A5" s="155" t="s">
        <v>67</v>
      </c>
      <c r="B5" s="73" t="s">
        <v>68</v>
      </c>
      <c r="C5" s="331" t="s">
        <v>2346</v>
      </c>
      <c r="D5" s="321"/>
      <c r="F5" s="620"/>
      <c r="G5" s="620"/>
    </row>
    <row r="6" spans="1:7" ht="15" thickBot="1">
      <c r="A6" s="154">
        <v>1.2</v>
      </c>
      <c r="B6" s="115" t="s">
        <v>69</v>
      </c>
      <c r="C6" s="115"/>
      <c r="D6" s="250"/>
      <c r="F6" s="620"/>
      <c r="G6" s="620"/>
    </row>
    <row r="7" spans="1:7" ht="16" thickBot="1">
      <c r="A7" s="247" t="s">
        <v>70</v>
      </c>
      <c r="B7" s="372" t="s">
        <v>71</v>
      </c>
      <c r="C7" s="330" t="str">
        <f>Cover!D4</f>
        <v>Bancroft Minden Forest</v>
      </c>
      <c r="D7" s="156"/>
      <c r="F7" s="620"/>
      <c r="G7" s="620"/>
    </row>
    <row r="8" spans="1:7" s="314" customFormat="1" ht="31" thickBot="1">
      <c r="A8" s="247" t="s">
        <v>72</v>
      </c>
      <c r="B8" s="372" t="s">
        <v>73</v>
      </c>
      <c r="C8" s="340" t="str">
        <f>C7</f>
        <v>Bancroft Minden Forest</v>
      </c>
      <c r="D8" s="156"/>
      <c r="E8" s="253"/>
      <c r="F8" s="620"/>
      <c r="G8" s="620"/>
    </row>
    <row r="9" spans="1:7" s="314" customFormat="1" ht="16" thickBot="1">
      <c r="A9" s="247" t="s">
        <v>74</v>
      </c>
      <c r="B9" s="72" t="s">
        <v>75</v>
      </c>
      <c r="C9" s="340"/>
      <c r="D9" s="156"/>
      <c r="E9" s="253"/>
      <c r="F9" s="620"/>
      <c r="G9" s="620"/>
    </row>
    <row r="10" spans="1:7" ht="17" thickBot="1">
      <c r="A10" s="247" t="s">
        <v>76</v>
      </c>
      <c r="B10" s="372" t="s">
        <v>77</v>
      </c>
      <c r="C10" s="675" t="s">
        <v>2347</v>
      </c>
      <c r="D10" s="156"/>
      <c r="F10" s="620"/>
      <c r="G10" s="620"/>
    </row>
    <row r="11" spans="1:7" ht="33" thickBot="1">
      <c r="A11" s="247" t="s">
        <v>78</v>
      </c>
      <c r="B11" s="372" t="s">
        <v>79</v>
      </c>
      <c r="C11" s="675" t="s">
        <v>4669</v>
      </c>
      <c r="D11" s="322"/>
      <c r="F11" s="620"/>
      <c r="G11" s="620" t="s">
        <v>80</v>
      </c>
    </row>
    <row r="12" spans="1:7" ht="17" thickBot="1">
      <c r="A12" s="247" t="s">
        <v>81</v>
      </c>
      <c r="B12" s="372" t="s">
        <v>82</v>
      </c>
      <c r="C12" s="675" t="s">
        <v>2342</v>
      </c>
      <c r="D12" s="156"/>
      <c r="F12" s="620"/>
      <c r="G12" s="620" t="s">
        <v>83</v>
      </c>
    </row>
    <row r="13" spans="1:7" ht="17" thickBot="1">
      <c r="A13" s="247" t="s">
        <v>84</v>
      </c>
      <c r="B13" s="372" t="s">
        <v>85</v>
      </c>
      <c r="C13" s="675" t="s">
        <v>2348</v>
      </c>
      <c r="D13" s="156"/>
      <c r="F13" s="620"/>
      <c r="G13" s="620" t="s">
        <v>86</v>
      </c>
    </row>
    <row r="14" spans="1:7" ht="17" thickBot="1">
      <c r="A14" s="247" t="s">
        <v>87</v>
      </c>
      <c r="B14" s="372" t="s">
        <v>88</v>
      </c>
      <c r="C14" s="675" t="s">
        <v>2349</v>
      </c>
      <c r="D14" s="156"/>
      <c r="F14" s="620"/>
      <c r="G14" s="620" t="s">
        <v>89</v>
      </c>
    </row>
    <row r="15" spans="1:7" ht="16" thickBot="1">
      <c r="A15" s="247" t="s">
        <v>90</v>
      </c>
      <c r="B15" s="372" t="s">
        <v>91</v>
      </c>
      <c r="C15" s="676" t="s">
        <v>2350</v>
      </c>
      <c r="D15" s="156"/>
      <c r="F15" s="620"/>
      <c r="G15" s="620" t="s">
        <v>92</v>
      </c>
    </row>
    <row r="16" spans="1:7" ht="16" thickBot="1">
      <c r="A16" s="247" t="s">
        <v>93</v>
      </c>
      <c r="B16" s="372" t="s">
        <v>94</v>
      </c>
      <c r="C16" s="677" t="s">
        <v>2351</v>
      </c>
      <c r="D16" s="156"/>
      <c r="F16" s="620"/>
      <c r="G16" s="620" t="s">
        <v>95</v>
      </c>
    </row>
    <row r="17" spans="1:11" ht="40.5" customHeight="1">
      <c r="A17" s="247" t="s">
        <v>96</v>
      </c>
      <c r="B17" s="72" t="s">
        <v>97</v>
      </c>
      <c r="C17" s="675" t="s">
        <v>2352</v>
      </c>
      <c r="D17" s="157"/>
      <c r="F17" s="620"/>
      <c r="G17" s="620"/>
      <c r="H17" s="620"/>
      <c r="I17" s="620"/>
      <c r="J17" s="620"/>
      <c r="K17" s="620"/>
    </row>
    <row r="18" spans="1:11" ht="45">
      <c r="A18" s="247" t="s">
        <v>98</v>
      </c>
      <c r="B18" s="323" t="s">
        <v>99</v>
      </c>
      <c r="C18" s="663" t="s">
        <v>2353</v>
      </c>
      <c r="D18" s="157"/>
      <c r="F18" s="620"/>
      <c r="G18" s="620"/>
      <c r="H18" s="620"/>
      <c r="I18" s="620"/>
      <c r="J18" s="620"/>
      <c r="K18" s="620"/>
    </row>
    <row r="19" spans="1:11">
      <c r="A19" s="247"/>
      <c r="B19" s="72"/>
      <c r="C19" s="332"/>
      <c r="D19" s="156"/>
      <c r="F19" s="620"/>
      <c r="G19" s="620"/>
      <c r="H19" s="620"/>
      <c r="I19" s="620"/>
      <c r="J19" s="620"/>
      <c r="K19" s="620"/>
    </row>
    <row r="20" spans="1:11" ht="16" thickBot="1">
      <c r="A20" s="154">
        <v>1.3</v>
      </c>
      <c r="B20" s="304" t="s">
        <v>100</v>
      </c>
      <c r="C20" s="195"/>
      <c r="D20" s="250"/>
      <c r="F20" s="620"/>
      <c r="G20" s="620"/>
      <c r="H20" s="620"/>
      <c r="I20" s="620"/>
      <c r="J20" s="620"/>
      <c r="K20" s="620"/>
    </row>
    <row r="21" spans="1:11" ht="26.25" customHeight="1" thickBot="1">
      <c r="A21" s="247" t="s">
        <v>101</v>
      </c>
      <c r="B21" s="372" t="s">
        <v>102</v>
      </c>
      <c r="C21" s="332" t="s">
        <v>103</v>
      </c>
      <c r="D21" s="322"/>
      <c r="F21" s="620"/>
      <c r="G21" s="620" t="s">
        <v>103</v>
      </c>
      <c r="H21" s="620"/>
      <c r="I21" s="620"/>
      <c r="J21" s="620"/>
      <c r="K21" s="620"/>
    </row>
    <row r="22" spans="1:11" ht="101.25" customHeight="1">
      <c r="A22" s="247" t="s">
        <v>104</v>
      </c>
      <c r="B22" s="72" t="s">
        <v>105</v>
      </c>
      <c r="C22" s="332" t="s">
        <v>80</v>
      </c>
      <c r="D22" s="157"/>
      <c r="F22" s="620"/>
      <c r="G22" s="620" t="s">
        <v>106</v>
      </c>
      <c r="H22" s="620"/>
      <c r="I22" s="620"/>
      <c r="J22" s="620"/>
      <c r="K22" s="620"/>
    </row>
    <row r="23" spans="1:11" ht="46" thickBot="1">
      <c r="A23" s="247" t="s">
        <v>107</v>
      </c>
      <c r="B23" s="72" t="s">
        <v>108</v>
      </c>
      <c r="C23" s="340" t="s">
        <v>2354</v>
      </c>
      <c r="D23" s="157"/>
      <c r="F23" s="620"/>
      <c r="G23" s="620"/>
      <c r="H23" s="620"/>
      <c r="I23" s="620"/>
      <c r="J23" s="620"/>
      <c r="K23" s="620"/>
    </row>
    <row r="24" spans="1:11" s="319" customFormat="1" ht="34.5" customHeight="1" thickBot="1">
      <c r="A24" s="247" t="s">
        <v>109</v>
      </c>
      <c r="B24" s="372" t="s">
        <v>110</v>
      </c>
      <c r="C24" s="340" t="s">
        <v>2355</v>
      </c>
      <c r="D24" s="157"/>
      <c r="E24" s="253"/>
      <c r="F24" s="620"/>
      <c r="G24" s="620"/>
      <c r="H24" s="620"/>
      <c r="I24" s="620"/>
      <c r="J24" s="620"/>
      <c r="K24" s="620"/>
    </row>
    <row r="25" spans="1:11" ht="30">
      <c r="A25" s="247" t="s">
        <v>111</v>
      </c>
      <c r="B25" s="72" t="s">
        <v>112</v>
      </c>
      <c r="C25" s="340">
        <v>1</v>
      </c>
      <c r="D25" s="157"/>
      <c r="F25" s="620"/>
      <c r="G25" s="620"/>
      <c r="H25" s="620"/>
      <c r="I25" s="620"/>
      <c r="J25" s="620"/>
      <c r="K25" s="620"/>
    </row>
    <row r="26" spans="1:11" ht="15">
      <c r="A26" s="247" t="s">
        <v>113</v>
      </c>
      <c r="B26" s="72" t="s">
        <v>82</v>
      </c>
      <c r="C26" s="340" t="s">
        <v>2342</v>
      </c>
      <c r="D26" s="157"/>
      <c r="F26" s="620"/>
      <c r="G26" s="620"/>
      <c r="H26" s="620"/>
      <c r="I26" s="620"/>
      <c r="J26" s="620"/>
      <c r="K26" s="620"/>
    </row>
    <row r="27" spans="1:11" ht="15">
      <c r="A27" s="247" t="s">
        <v>114</v>
      </c>
      <c r="B27" s="72" t="s">
        <v>115</v>
      </c>
      <c r="C27" s="340" t="s">
        <v>2356</v>
      </c>
      <c r="D27" s="156"/>
      <c r="F27" s="620"/>
      <c r="G27" s="620"/>
      <c r="H27" s="620"/>
      <c r="I27" s="620"/>
      <c r="J27" s="620"/>
      <c r="K27" s="620"/>
    </row>
    <row r="28" spans="1:11" ht="16">
      <c r="A28" s="247" t="s">
        <v>116</v>
      </c>
      <c r="B28" s="72" t="s">
        <v>117</v>
      </c>
      <c r="C28" s="675" t="s">
        <v>2357</v>
      </c>
      <c r="D28" s="157"/>
      <c r="F28" s="620"/>
      <c r="G28" s="620"/>
      <c r="H28" s="620"/>
      <c r="I28" s="620"/>
      <c r="J28" s="620"/>
      <c r="K28" s="620"/>
    </row>
    <row r="29" spans="1:11" ht="58.5" customHeight="1">
      <c r="A29" s="247" t="s">
        <v>118</v>
      </c>
      <c r="B29" s="72" t="s">
        <v>119</v>
      </c>
      <c r="C29" s="675" t="s">
        <v>2358</v>
      </c>
      <c r="D29" s="157"/>
      <c r="F29" s="620"/>
      <c r="G29" s="620" t="s">
        <v>120</v>
      </c>
      <c r="H29" s="620"/>
      <c r="I29" s="620"/>
      <c r="J29" s="620"/>
      <c r="K29" s="620"/>
    </row>
    <row r="30" spans="1:11" ht="16" thickBot="1">
      <c r="A30" s="247" t="s">
        <v>121</v>
      </c>
      <c r="B30" s="72" t="s">
        <v>122</v>
      </c>
      <c r="C30" s="340" t="s">
        <v>120</v>
      </c>
      <c r="D30" s="157"/>
      <c r="F30" s="620"/>
      <c r="G30" s="620" t="s">
        <v>123</v>
      </c>
      <c r="H30" s="620"/>
      <c r="I30" s="620"/>
      <c r="J30" s="620"/>
      <c r="K30" s="620"/>
    </row>
    <row r="31" spans="1:11" ht="16" thickBot="1">
      <c r="A31" s="247" t="s">
        <v>124</v>
      </c>
      <c r="B31" s="372" t="s">
        <v>125</v>
      </c>
      <c r="C31" s="340" t="s">
        <v>127</v>
      </c>
      <c r="D31" s="157"/>
      <c r="F31" s="620"/>
      <c r="G31" s="620" t="s">
        <v>126</v>
      </c>
      <c r="H31" s="620"/>
      <c r="I31" s="620"/>
      <c r="J31" s="620"/>
      <c r="K31" s="15"/>
    </row>
    <row r="32" spans="1:11">
      <c r="A32" s="247"/>
      <c r="B32" s="39"/>
      <c r="C32" s="332"/>
      <c r="D32" s="158"/>
      <c r="F32" s="620"/>
      <c r="G32" s="620" t="s">
        <v>127</v>
      </c>
      <c r="H32" s="620"/>
      <c r="I32" s="620"/>
      <c r="J32" s="620"/>
      <c r="K32" s="15"/>
    </row>
    <row r="33" spans="1:7" ht="17">
      <c r="A33" s="155" t="s">
        <v>128</v>
      </c>
      <c r="B33" s="252" t="s">
        <v>129</v>
      </c>
      <c r="C33" s="244" t="s">
        <v>130</v>
      </c>
      <c r="D33" s="244" t="s">
        <v>131</v>
      </c>
      <c r="F33" s="620"/>
      <c r="G33" s="620" t="s">
        <v>132</v>
      </c>
    </row>
    <row r="34" spans="1:7" ht="30">
      <c r="A34" s="247"/>
      <c r="B34" s="224" t="s">
        <v>133</v>
      </c>
      <c r="C34" s="333"/>
      <c r="D34" s="334"/>
      <c r="F34" s="620"/>
      <c r="G34" s="620" t="s">
        <v>134</v>
      </c>
    </row>
    <row r="35" spans="1:7" ht="30">
      <c r="A35" s="247"/>
      <c r="B35" s="224" t="s">
        <v>135</v>
      </c>
      <c r="C35" s="678">
        <v>30139</v>
      </c>
      <c r="D35" s="334"/>
      <c r="F35" s="620"/>
      <c r="G35" s="620"/>
    </row>
    <row r="36" spans="1:7" ht="15">
      <c r="A36" s="247"/>
      <c r="B36" s="224" t="s">
        <v>136</v>
      </c>
      <c r="C36" s="679"/>
      <c r="D36" s="334"/>
      <c r="F36" s="620"/>
      <c r="G36" s="620"/>
    </row>
    <row r="37" spans="1:7" ht="15">
      <c r="A37" s="247"/>
      <c r="B37" s="224" t="s">
        <v>137</v>
      </c>
      <c r="C37" s="679"/>
      <c r="D37" s="334"/>
      <c r="F37" s="620"/>
      <c r="G37" s="620"/>
    </row>
    <row r="38" spans="1:7" ht="15">
      <c r="A38" s="247"/>
      <c r="B38" s="224" t="s">
        <v>138</v>
      </c>
      <c r="C38" s="678">
        <v>258869</v>
      </c>
      <c r="D38" s="334"/>
      <c r="F38" s="620"/>
      <c r="G38" s="620"/>
    </row>
    <row r="39" spans="1:7" ht="15">
      <c r="A39" s="247"/>
      <c r="B39" s="224" t="s">
        <v>139</v>
      </c>
      <c r="C39" s="333"/>
      <c r="D39" s="334"/>
      <c r="F39" s="620"/>
      <c r="G39" s="620"/>
    </row>
    <row r="40" spans="1:7">
      <c r="A40" s="247"/>
      <c r="B40" s="308"/>
      <c r="C40" s="309"/>
      <c r="D40" s="310"/>
      <c r="F40" s="620"/>
      <c r="G40" s="620"/>
    </row>
    <row r="41" spans="1:7" ht="15">
      <c r="A41" s="154">
        <v>1.4</v>
      </c>
      <c r="B41" s="304" t="s">
        <v>140</v>
      </c>
      <c r="C41" s="195"/>
      <c r="D41" s="251"/>
      <c r="F41" s="620"/>
      <c r="G41" s="620"/>
    </row>
    <row r="42" spans="1:7" ht="17" thickBot="1">
      <c r="A42" s="155" t="s">
        <v>141</v>
      </c>
      <c r="B42" s="308" t="s">
        <v>142</v>
      </c>
      <c r="C42" s="664" t="s">
        <v>2359</v>
      </c>
      <c r="D42" s="317"/>
      <c r="F42" s="620"/>
      <c r="G42" s="620"/>
    </row>
    <row r="43" spans="1:7" ht="31.5" customHeight="1">
      <c r="A43" s="155"/>
      <c r="B43" s="1041" t="s">
        <v>143</v>
      </c>
      <c r="C43" s="664" t="s">
        <v>2360</v>
      </c>
      <c r="D43" s="322"/>
      <c r="F43" s="620"/>
      <c r="G43" s="620"/>
    </row>
    <row r="44" spans="1:7" s="405" customFormat="1" ht="17" thickBot="1">
      <c r="A44" s="155"/>
      <c r="B44" s="1042"/>
      <c r="C44" s="664" t="s">
        <v>2361</v>
      </c>
      <c r="D44" s="157"/>
      <c r="E44" s="253"/>
      <c r="F44" s="620"/>
      <c r="G44" s="620"/>
    </row>
    <row r="45" spans="1:7" ht="15">
      <c r="A45" s="155"/>
      <c r="B45" s="1043" t="s">
        <v>144</v>
      </c>
      <c r="C45" s="680" t="s">
        <v>2360</v>
      </c>
      <c r="D45" s="322"/>
      <c r="F45" s="620"/>
      <c r="G45" s="620"/>
    </row>
    <row r="46" spans="1:7" s="405" customFormat="1" ht="15" thickBot="1">
      <c r="A46" s="155"/>
      <c r="B46" s="1044"/>
      <c r="C46" s="659"/>
      <c r="D46" s="157"/>
      <c r="E46" s="253"/>
      <c r="F46" s="620"/>
      <c r="G46" s="620"/>
    </row>
    <row r="47" spans="1:7">
      <c r="A47" s="155"/>
      <c r="B47" s="315"/>
      <c r="C47" s="332"/>
      <c r="D47" s="157"/>
      <c r="F47" s="620"/>
      <c r="G47" s="620"/>
    </row>
    <row r="48" spans="1:7" ht="15">
      <c r="A48" s="155" t="s">
        <v>145</v>
      </c>
      <c r="B48" s="315" t="s">
        <v>146</v>
      </c>
      <c r="C48" s="467">
        <v>289008</v>
      </c>
      <c r="D48" s="1014"/>
      <c r="F48" s="620"/>
      <c r="G48" s="620"/>
    </row>
    <row r="49" spans="1:7" s="453" customFormat="1" ht="15">
      <c r="A49" s="155" t="s">
        <v>147</v>
      </c>
      <c r="B49" s="315" t="s">
        <v>148</v>
      </c>
      <c r="C49" s="681">
        <v>261878</v>
      </c>
      <c r="D49" s="322"/>
      <c r="E49" s="253"/>
      <c r="F49" s="620"/>
      <c r="G49" s="620"/>
    </row>
    <row r="50" spans="1:7" s="453" customFormat="1" ht="30">
      <c r="A50" s="155" t="s">
        <v>149</v>
      </c>
      <c r="B50" s="315" t="s">
        <v>150</v>
      </c>
      <c r="C50" s="681">
        <v>0</v>
      </c>
      <c r="D50" s="322"/>
      <c r="E50" s="253"/>
      <c r="F50" s="620"/>
      <c r="G50" s="620"/>
    </row>
    <row r="51" spans="1:7" s="453" customFormat="1" ht="75">
      <c r="A51" s="155" t="s">
        <v>151</v>
      </c>
      <c r="B51" s="315" t="s">
        <v>152</v>
      </c>
      <c r="C51" s="681">
        <v>450</v>
      </c>
      <c r="D51" s="322"/>
      <c r="E51" s="253"/>
      <c r="F51" s="620"/>
      <c r="G51" s="620"/>
    </row>
    <row r="52" spans="1:7" s="453" customFormat="1" ht="91" thickBot="1">
      <c r="A52" s="153" t="s">
        <v>153</v>
      </c>
      <c r="B52" s="315" t="s">
        <v>154</v>
      </c>
      <c r="C52" s="681">
        <v>11261</v>
      </c>
      <c r="D52" s="322"/>
      <c r="E52" s="253"/>
      <c r="F52" s="620"/>
      <c r="G52" s="620"/>
    </row>
    <row r="53" spans="1:7" ht="16" thickBot="1">
      <c r="A53" s="155" t="s">
        <v>155</v>
      </c>
      <c r="B53" s="461" t="s">
        <v>156</v>
      </c>
      <c r="C53" s="332" t="s">
        <v>157</v>
      </c>
      <c r="D53" s="157"/>
      <c r="F53" s="620"/>
      <c r="G53" s="620" t="s">
        <v>157</v>
      </c>
    </row>
    <row r="54" spans="1:7" ht="32">
      <c r="A54" s="155" t="s">
        <v>158</v>
      </c>
      <c r="B54" s="315" t="s">
        <v>159</v>
      </c>
      <c r="C54" s="664" t="s">
        <v>2362</v>
      </c>
      <c r="D54" s="322"/>
      <c r="F54" s="620"/>
      <c r="G54" s="620" t="s">
        <v>139</v>
      </c>
    </row>
    <row r="55" spans="1:7" ht="105" customHeight="1">
      <c r="A55" s="155" t="s">
        <v>160</v>
      </c>
      <c r="B55" s="315" t="s">
        <v>161</v>
      </c>
      <c r="C55" s="663" t="s">
        <v>2363</v>
      </c>
      <c r="D55" s="411"/>
      <c r="F55" s="620"/>
      <c r="G55" s="620" t="s">
        <v>162</v>
      </c>
    </row>
    <row r="56" spans="1:7" s="453" customFormat="1" ht="49.5" customHeight="1">
      <c r="A56" s="155"/>
      <c r="B56" s="315" t="s">
        <v>163</v>
      </c>
      <c r="C56" s="681" t="s">
        <v>2364</v>
      </c>
      <c r="D56" s="411"/>
      <c r="E56" s="253"/>
      <c r="F56" s="620"/>
      <c r="G56" s="620"/>
    </row>
    <row r="57" spans="1:7" ht="15">
      <c r="A57" s="155" t="s">
        <v>164</v>
      </c>
      <c r="B57" s="462" t="s">
        <v>165</v>
      </c>
      <c r="C57" s="330" t="s">
        <v>212</v>
      </c>
      <c r="D57" s="411"/>
      <c r="F57" s="620"/>
      <c r="G57" s="620"/>
    </row>
    <row r="58" spans="1:7" s="416" customFormat="1" ht="28.5" customHeight="1">
      <c r="A58" s="460" t="s">
        <v>166</v>
      </c>
      <c r="B58" s="462" t="s">
        <v>167</v>
      </c>
      <c r="C58" s="330" t="s">
        <v>213</v>
      </c>
      <c r="D58" s="411"/>
      <c r="E58" s="253"/>
      <c r="F58" s="620"/>
      <c r="G58" s="620"/>
    </row>
    <row r="59" spans="1:7" s="453" customFormat="1" ht="60">
      <c r="A59" s="459" t="s">
        <v>168</v>
      </c>
      <c r="B59" s="315" t="s">
        <v>169</v>
      </c>
      <c r="C59" s="330" t="s">
        <v>2365</v>
      </c>
      <c r="D59" s="322"/>
      <c r="E59" s="253"/>
      <c r="F59" s="620"/>
      <c r="G59" s="620"/>
    </row>
    <row r="60" spans="1:7" s="453" customFormat="1" ht="60">
      <c r="A60" s="459" t="s">
        <v>170</v>
      </c>
      <c r="B60" s="315" t="s">
        <v>171</v>
      </c>
      <c r="C60" s="330" t="s">
        <v>1040</v>
      </c>
      <c r="D60" s="159"/>
      <c r="E60" s="253"/>
      <c r="F60" s="620"/>
      <c r="G60" s="620"/>
    </row>
    <row r="61" spans="1:7" s="453" customFormat="1" ht="15">
      <c r="A61" s="459" t="s">
        <v>172</v>
      </c>
      <c r="B61" s="315" t="s">
        <v>173</v>
      </c>
      <c r="C61" s="330" t="s">
        <v>213</v>
      </c>
      <c r="D61" s="157"/>
      <c r="E61" s="253"/>
      <c r="F61" s="620"/>
      <c r="G61" s="620"/>
    </row>
    <row r="62" spans="1:7" ht="15">
      <c r="A62" s="155" t="s">
        <v>174</v>
      </c>
      <c r="B62" s="315" t="s">
        <v>175</v>
      </c>
      <c r="C62" s="340" t="s">
        <v>2366</v>
      </c>
      <c r="D62" s="157"/>
      <c r="F62" s="620"/>
      <c r="G62" s="620"/>
    </row>
    <row r="63" spans="1:7" ht="15">
      <c r="A63" s="155" t="s">
        <v>176</v>
      </c>
      <c r="B63" s="315" t="s">
        <v>177</v>
      </c>
      <c r="C63" s="340" t="s">
        <v>2367</v>
      </c>
      <c r="D63" s="157"/>
      <c r="F63" s="620"/>
      <c r="G63" s="620"/>
    </row>
    <row r="64" spans="1:7" ht="15">
      <c r="A64" s="155" t="s">
        <v>178</v>
      </c>
      <c r="B64" s="315" t="s">
        <v>179</v>
      </c>
      <c r="C64" s="993" t="s">
        <v>4508</v>
      </c>
      <c r="D64" s="159"/>
      <c r="F64" s="620"/>
      <c r="G64" s="620"/>
    </row>
    <row r="65" spans="1:5" ht="15">
      <c r="A65" s="155"/>
      <c r="B65" s="315" t="s">
        <v>180</v>
      </c>
      <c r="C65" s="1012">
        <v>140164</v>
      </c>
      <c r="D65" s="159"/>
    </row>
    <row r="66" spans="1:5" s="453" customFormat="1" ht="60">
      <c r="A66" s="155" t="s">
        <v>181</v>
      </c>
      <c r="B66" s="315" t="s">
        <v>182</v>
      </c>
      <c r="C66" s="340">
        <v>0</v>
      </c>
      <c r="D66" s="159"/>
      <c r="E66" s="253"/>
    </row>
    <row r="67" spans="1:5" ht="32">
      <c r="A67" s="155" t="s">
        <v>183</v>
      </c>
      <c r="B67" s="315" t="s">
        <v>184</v>
      </c>
      <c r="C67" s="675" t="s">
        <v>2368</v>
      </c>
      <c r="D67" s="157"/>
    </row>
    <row r="68" spans="1:5" ht="17" thickBot="1">
      <c r="A68" s="155" t="s">
        <v>185</v>
      </c>
      <c r="B68" s="315" t="s">
        <v>186</v>
      </c>
      <c r="C68" s="675" t="s">
        <v>2369</v>
      </c>
      <c r="D68" s="157"/>
    </row>
    <row r="69" spans="1:5" ht="31" thickBot="1">
      <c r="A69" s="155" t="s">
        <v>187</v>
      </c>
      <c r="B69" s="461" t="s">
        <v>188</v>
      </c>
      <c r="C69" s="990" t="s">
        <v>4507</v>
      </c>
      <c r="D69" s="320"/>
    </row>
    <row r="70" spans="1:5" s="319" customFormat="1" ht="15">
      <c r="A70" s="155"/>
      <c r="B70" s="463" t="s">
        <v>190</v>
      </c>
      <c r="C70" s="990">
        <v>6</v>
      </c>
      <c r="D70" s="324"/>
      <c r="E70" s="253"/>
    </row>
    <row r="71" spans="1:5" ht="30">
      <c r="A71" s="155" t="s">
        <v>191</v>
      </c>
      <c r="B71" s="462" t="s">
        <v>192</v>
      </c>
      <c r="C71" s="682" t="s">
        <v>189</v>
      </c>
      <c r="D71" s="324"/>
    </row>
    <row r="72" spans="1:5" s="319" customFormat="1" ht="15">
      <c r="A72" s="155"/>
      <c r="B72" s="463" t="s">
        <v>190</v>
      </c>
      <c r="C72" s="682" t="s">
        <v>2370</v>
      </c>
      <c r="D72" s="324"/>
      <c r="E72" s="253"/>
    </row>
    <row r="73" spans="1:5" ht="16" thickBot="1">
      <c r="A73" s="155" t="s">
        <v>193</v>
      </c>
      <c r="B73" s="315" t="s">
        <v>194</v>
      </c>
      <c r="C73" s="330" t="s">
        <v>213</v>
      </c>
      <c r="D73" s="157"/>
    </row>
    <row r="74" spans="1:5" ht="16" thickBot="1">
      <c r="A74" s="155" t="s">
        <v>195</v>
      </c>
      <c r="B74" s="461" t="s">
        <v>196</v>
      </c>
      <c r="C74" s="330" t="s">
        <v>213</v>
      </c>
      <c r="D74" s="157"/>
    </row>
    <row r="75" spans="1:5" ht="16" thickBot="1">
      <c r="A75" s="155" t="s">
        <v>197</v>
      </c>
      <c r="B75" s="461" t="s">
        <v>198</v>
      </c>
      <c r="C75" s="330" t="s">
        <v>213</v>
      </c>
      <c r="D75" s="157"/>
    </row>
    <row r="76" spans="1:5">
      <c r="A76" s="155"/>
      <c r="B76" s="464"/>
      <c r="C76" s="465"/>
      <c r="D76" s="466"/>
    </row>
    <row r="77" spans="1:5" ht="15">
      <c r="A77" s="248" t="s">
        <v>199</v>
      </c>
      <c r="B77" s="245" t="s">
        <v>200</v>
      </c>
      <c r="C77" s="244" t="s">
        <v>201</v>
      </c>
      <c r="D77" s="244" t="s">
        <v>202</v>
      </c>
      <c r="E77" s="254"/>
    </row>
    <row r="78" spans="1:5" ht="15">
      <c r="A78" s="247"/>
      <c r="B78" s="246" t="s">
        <v>203</v>
      </c>
      <c r="C78" s="335"/>
      <c r="D78" s="335"/>
    </row>
    <row r="79" spans="1:5" ht="15">
      <c r="A79" s="247"/>
      <c r="B79" s="246" t="s">
        <v>204</v>
      </c>
      <c r="C79" s="335"/>
      <c r="D79" s="335"/>
    </row>
    <row r="80" spans="1:5" ht="15">
      <c r="A80" s="247"/>
      <c r="B80" s="246" t="s">
        <v>205</v>
      </c>
      <c r="C80" s="335"/>
      <c r="D80" s="335"/>
    </row>
    <row r="81" spans="1:5" ht="15">
      <c r="A81" s="247"/>
      <c r="B81" s="246" t="s">
        <v>206</v>
      </c>
      <c r="C81" s="683">
        <v>1</v>
      </c>
      <c r="D81" s="684">
        <v>289008</v>
      </c>
    </row>
    <row r="82" spans="1:5" ht="15">
      <c r="A82" s="247"/>
      <c r="B82" s="246" t="s">
        <v>207</v>
      </c>
      <c r="C82" s="335">
        <f>SUM(C78:C81)</f>
        <v>1</v>
      </c>
      <c r="D82" s="335">
        <v>289008</v>
      </c>
    </row>
    <row r="83" spans="1:5">
      <c r="A83" s="249"/>
      <c r="B83" s="72"/>
      <c r="C83" s="72"/>
      <c r="D83" s="156"/>
    </row>
    <row r="84" spans="1:5" ht="33.75" customHeight="1">
      <c r="A84" s="248" t="s">
        <v>208</v>
      </c>
      <c r="B84" s="1038" t="s">
        <v>209</v>
      </c>
      <c r="C84" s="1039"/>
      <c r="D84" s="1040"/>
      <c r="E84" s="254"/>
    </row>
    <row r="85" spans="1:5" ht="90" customHeight="1">
      <c r="A85" s="171"/>
      <c r="B85" s="107" t="s">
        <v>210</v>
      </c>
      <c r="C85" s="644" t="s">
        <v>202</v>
      </c>
      <c r="D85" s="644" t="s">
        <v>211</v>
      </c>
      <c r="E85" s="254"/>
    </row>
    <row r="86" spans="1:5" ht="15">
      <c r="A86" s="247"/>
      <c r="B86" s="685" t="s">
        <v>2371</v>
      </c>
      <c r="C86" s="478"/>
      <c r="D86" s="478"/>
    </row>
    <row r="87" spans="1:5">
      <c r="A87" s="247"/>
      <c r="B87" s="479"/>
      <c r="C87" s="478"/>
      <c r="D87" s="478"/>
    </row>
    <row r="88" spans="1:5">
      <c r="A88" s="247"/>
      <c r="B88" s="336"/>
      <c r="C88" s="333"/>
      <c r="D88" s="334"/>
    </row>
    <row r="89" spans="1:5">
      <c r="A89" s="247"/>
      <c r="B89" s="337"/>
      <c r="C89" s="338"/>
      <c r="D89" s="339"/>
    </row>
    <row r="90" spans="1:5">
      <c r="A90" s="247"/>
      <c r="B90" s="337"/>
      <c r="C90" s="338"/>
      <c r="D90" s="339"/>
    </row>
    <row r="91" spans="1:5">
      <c r="B91" s="340"/>
      <c r="C91" s="340"/>
      <c r="D91" s="341"/>
    </row>
    <row r="100" spans="27:27">
      <c r="AA100" s="620" t="s">
        <v>212</v>
      </c>
    </row>
    <row r="101" spans="27:27">
      <c r="AA101" s="620" t="s">
        <v>213</v>
      </c>
    </row>
  </sheetData>
  <mergeCells count="3">
    <mergeCell ref="B84:D84"/>
    <mergeCell ref="B43:B44"/>
    <mergeCell ref="B45:B46"/>
  </mergeCells>
  <dataValidations count="6">
    <dataValidation type="list" allowBlank="1" showInputMessage="1" showErrorMessage="1" sqref="C53" xr:uid="{00000000-0002-0000-0100-000000000000}">
      <formula1>$G$53:$G$55</formula1>
    </dataValidation>
    <dataValidation type="list" allowBlank="1" showInputMessage="1" showErrorMessage="1" sqref="C30" xr:uid="{00000000-0002-0000-0100-000001000000}">
      <formula1>$G$29:$G$30</formula1>
    </dataValidation>
    <dataValidation type="list" allowBlank="1" showInputMessage="1" showErrorMessage="1" sqref="C22" xr:uid="{00000000-0002-0000-0100-000002000000}">
      <formula1>$G$11:$G$16</formula1>
    </dataValidation>
    <dataValidation type="list" allowBlank="1" showInputMessage="1" showErrorMessage="1" sqref="C31" xr:uid="{00000000-0002-0000-0100-000003000000}">
      <formula1>$G$31:$G$34</formula1>
    </dataValidation>
    <dataValidation type="list" allowBlank="1" showInputMessage="1" showErrorMessage="1" sqref="C21" xr:uid="{00000000-0002-0000-0100-000004000000}">
      <formula1>$G$21:$G$25</formula1>
    </dataValidation>
    <dataValidation type="list" allowBlank="1" showInputMessage="1" showErrorMessage="1" sqref="C57:C58 C61 C73:C75" xr:uid="{00000000-0002-0000-0100-000005000000}">
      <formula1>$AA$100:$AA$101</formula1>
    </dataValidation>
  </dataValidations>
  <hyperlinks>
    <hyperlink ref="C16" r:id="rId1" xr:uid="{00000000-0004-0000-0100-000000000000}"/>
    <hyperlink ref="C15" r:id="rId2" xr:uid="{00000000-0004-0000-0100-000001000000}"/>
  </hyperlinks>
  <pageMargins left="0.75" right="0.75" top="1" bottom="1" header="0.5" footer="0.5"/>
  <pageSetup paperSize="9" scale="82" orientation="portrait" horizontalDpi="4294967294" r:id="rId3"/>
  <headerFooter alignWithMargins="0"/>
  <rowBreaks count="1" manualBreakCount="1">
    <brk id="58"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501"/>
  <sheetViews>
    <sheetView view="pageBreakPreview" zoomScaleNormal="75" zoomScaleSheetLayoutView="100" workbookViewId="0">
      <selection activeCell="E29" sqref="E29"/>
    </sheetView>
  </sheetViews>
  <sheetFormatPr baseColWidth="10" defaultColWidth="8" defaultRowHeight="14"/>
  <cols>
    <col min="1" max="1" width="7.5" style="203" customWidth="1"/>
    <col min="2" max="2" width="71.6640625" style="186" customWidth="1"/>
    <col min="3" max="3" width="7.5" style="177" customWidth="1"/>
    <col min="4" max="4" width="12.83203125" style="184" customWidth="1"/>
    <col min="5" max="5" width="8" style="190"/>
    <col min="6" max="6" width="44.1640625" style="190" bestFit="1" customWidth="1"/>
    <col min="7" max="7" width="11" style="190" customWidth="1"/>
    <col min="8" max="8" width="32.5" style="190" hidden="1" customWidth="1"/>
    <col min="9" max="16384" width="8" style="190"/>
  </cols>
  <sheetData>
    <row r="1" spans="1:4">
      <c r="A1" s="203" t="s">
        <v>882</v>
      </c>
      <c r="B1" s="204"/>
      <c r="C1" s="205"/>
      <c r="D1" s="206"/>
    </row>
    <row r="2" spans="1:4" ht="33.75" customHeight="1">
      <c r="A2" s="1158" t="s">
        <v>879</v>
      </c>
      <c r="B2" s="1159"/>
      <c r="C2" s="1159"/>
      <c r="D2" s="1159"/>
    </row>
    <row r="3" spans="1:4" ht="43.5" customHeight="1">
      <c r="A3" s="196" t="s">
        <v>880</v>
      </c>
      <c r="B3" s="197" t="s">
        <v>508</v>
      </c>
      <c r="C3" s="198" t="s">
        <v>881</v>
      </c>
      <c r="D3" s="197" t="s">
        <v>652</v>
      </c>
    </row>
    <row r="4" spans="1:4" ht="20" customHeight="1">
      <c r="A4" s="588"/>
      <c r="B4" s="589" t="s">
        <v>883</v>
      </c>
      <c r="C4" s="590"/>
      <c r="D4" s="591"/>
    </row>
    <row r="5" spans="1:4" ht="43.5" customHeight="1">
      <c r="A5" s="547">
        <v>1</v>
      </c>
      <c r="B5" s="551" t="s">
        <v>884</v>
      </c>
      <c r="C5" s="548"/>
      <c r="D5" s="549"/>
    </row>
    <row r="6" spans="1:4" ht="30">
      <c r="A6" s="199">
        <v>1.1000000000000001</v>
      </c>
      <c r="B6" s="200" t="s">
        <v>885</v>
      </c>
      <c r="C6" s="201"/>
      <c r="D6" s="202"/>
    </row>
    <row r="7" spans="1:4">
      <c r="A7" s="207" t="s">
        <v>46</v>
      </c>
      <c r="B7" s="183"/>
      <c r="C7" s="179"/>
      <c r="D7" s="189"/>
    </row>
    <row r="8" spans="1:4">
      <c r="A8" s="208" t="s">
        <v>47</v>
      </c>
      <c r="B8" s="180"/>
      <c r="C8" s="181"/>
      <c r="D8" s="182"/>
    </row>
    <row r="9" spans="1:4">
      <c r="A9" s="208" t="s">
        <v>48</v>
      </c>
      <c r="B9" s="180"/>
      <c r="C9" s="181"/>
      <c r="D9" s="182"/>
    </row>
    <row r="10" spans="1:4">
      <c r="A10" s="208" t="s">
        <v>49</v>
      </c>
      <c r="B10" s="180"/>
      <c r="C10" s="181"/>
      <c r="D10" s="182"/>
    </row>
    <row r="11" spans="1:4">
      <c r="A11" s="208" t="s">
        <v>50</v>
      </c>
      <c r="B11" s="180"/>
      <c r="C11" s="181"/>
      <c r="D11" s="182"/>
    </row>
    <row r="12" spans="1:4">
      <c r="A12" s="176"/>
    </row>
    <row r="13" spans="1:4" ht="30">
      <c r="A13" s="199">
        <v>1.2</v>
      </c>
      <c r="B13" s="200" t="s">
        <v>886</v>
      </c>
      <c r="C13" s="209"/>
      <c r="D13" s="210"/>
    </row>
    <row r="14" spans="1:4">
      <c r="A14" s="208" t="s">
        <v>46</v>
      </c>
      <c r="B14" s="178"/>
      <c r="C14" s="181"/>
      <c r="D14" s="182"/>
    </row>
    <row r="15" spans="1:4">
      <c r="A15" s="208" t="s">
        <v>47</v>
      </c>
      <c r="B15" s="180"/>
      <c r="C15" s="181"/>
      <c r="D15" s="182"/>
    </row>
    <row r="16" spans="1:4">
      <c r="A16" s="208" t="s">
        <v>48</v>
      </c>
      <c r="B16" s="180"/>
      <c r="C16" s="181"/>
      <c r="D16" s="182"/>
    </row>
    <row r="17" spans="1:4">
      <c r="A17" s="208" t="s">
        <v>49</v>
      </c>
      <c r="B17" s="180"/>
      <c r="C17" s="181"/>
      <c r="D17" s="182"/>
    </row>
    <row r="18" spans="1:4">
      <c r="A18" s="208" t="s">
        <v>50</v>
      </c>
      <c r="B18" s="180"/>
      <c r="C18" s="181"/>
      <c r="D18" s="182"/>
    </row>
    <row r="19" spans="1:4">
      <c r="A19" s="176"/>
    </row>
    <row r="20" spans="1:4" ht="30">
      <c r="A20" s="199">
        <v>1.3</v>
      </c>
      <c r="B20" s="200" t="s">
        <v>887</v>
      </c>
      <c r="C20" s="209"/>
      <c r="D20" s="210"/>
    </row>
    <row r="21" spans="1:4" ht="60">
      <c r="A21" s="199"/>
      <c r="B21" s="554" t="s">
        <v>888</v>
      </c>
      <c r="C21" s="209"/>
      <c r="D21" s="210"/>
    </row>
    <row r="22" spans="1:4">
      <c r="A22" s="208" t="s">
        <v>46</v>
      </c>
      <c r="B22" s="178"/>
      <c r="C22" s="181"/>
      <c r="D22" s="182"/>
    </row>
    <row r="23" spans="1:4">
      <c r="A23" s="208" t="s">
        <v>47</v>
      </c>
      <c r="B23" s="180"/>
      <c r="C23" s="181"/>
      <c r="D23" s="182"/>
    </row>
    <row r="24" spans="1:4">
      <c r="A24" s="208" t="s">
        <v>48</v>
      </c>
      <c r="B24" s="180"/>
      <c r="C24" s="181"/>
      <c r="D24" s="182"/>
    </row>
    <row r="25" spans="1:4">
      <c r="A25" s="208" t="s">
        <v>49</v>
      </c>
      <c r="B25" s="180"/>
      <c r="C25" s="181"/>
      <c r="D25" s="182"/>
    </row>
    <row r="26" spans="1:4">
      <c r="A26" s="208" t="s">
        <v>50</v>
      </c>
      <c r="B26" s="180"/>
      <c r="C26" s="181"/>
      <c r="D26" s="182"/>
    </row>
    <row r="27" spans="1:4">
      <c r="A27" s="176"/>
    </row>
    <row r="28" spans="1:4" ht="15">
      <c r="A28" s="199">
        <v>1.4</v>
      </c>
      <c r="B28" s="200" t="s">
        <v>889</v>
      </c>
      <c r="C28" s="209"/>
      <c r="D28" s="210"/>
    </row>
    <row r="29" spans="1:4">
      <c r="A29" s="208" t="s">
        <v>46</v>
      </c>
      <c r="B29" s="180"/>
      <c r="C29" s="181"/>
      <c r="D29" s="182"/>
    </row>
    <row r="30" spans="1:4">
      <c r="A30" s="208" t="s">
        <v>47</v>
      </c>
      <c r="B30" s="180"/>
      <c r="C30" s="181"/>
      <c r="D30" s="182"/>
    </row>
    <row r="31" spans="1:4">
      <c r="A31" s="208" t="s">
        <v>48</v>
      </c>
      <c r="B31" s="180"/>
      <c r="C31" s="181"/>
      <c r="D31" s="182"/>
    </row>
    <row r="32" spans="1:4">
      <c r="A32" s="208" t="s">
        <v>49</v>
      </c>
      <c r="B32" s="180"/>
      <c r="C32" s="181"/>
      <c r="D32" s="182"/>
    </row>
    <row r="33" spans="1:4">
      <c r="A33" s="208" t="s">
        <v>50</v>
      </c>
      <c r="B33" s="180"/>
      <c r="C33" s="181"/>
      <c r="D33" s="182"/>
    </row>
    <row r="34" spans="1:4">
      <c r="A34" s="176"/>
      <c r="B34" s="180"/>
    </row>
    <row r="35" spans="1:4" ht="45">
      <c r="A35" s="631">
        <v>1.5</v>
      </c>
      <c r="B35" s="211" t="s">
        <v>890</v>
      </c>
      <c r="C35" s="212"/>
      <c r="D35" s="213"/>
    </row>
    <row r="36" spans="1:4">
      <c r="A36" s="208" t="s">
        <v>46</v>
      </c>
      <c r="B36" s="180"/>
      <c r="C36" s="181"/>
      <c r="D36" s="182"/>
    </row>
    <row r="37" spans="1:4">
      <c r="A37" s="208" t="s">
        <v>47</v>
      </c>
      <c r="B37" s="180"/>
      <c r="C37" s="181"/>
      <c r="D37" s="182"/>
    </row>
    <row r="38" spans="1:4">
      <c r="A38" s="208" t="s">
        <v>48</v>
      </c>
      <c r="B38" s="180"/>
      <c r="C38" s="181"/>
      <c r="D38" s="182"/>
    </row>
    <row r="39" spans="1:4">
      <c r="A39" s="208" t="s">
        <v>49</v>
      </c>
      <c r="B39" s="180"/>
      <c r="C39" s="181"/>
      <c r="D39" s="182"/>
    </row>
    <row r="40" spans="1:4">
      <c r="A40" s="208" t="s">
        <v>50</v>
      </c>
      <c r="B40" s="180"/>
      <c r="C40" s="181"/>
      <c r="D40" s="182"/>
    </row>
    <row r="41" spans="1:4">
      <c r="A41" s="176"/>
    </row>
    <row r="42" spans="1:4" ht="20.5" customHeight="1">
      <c r="A42" s="552">
        <v>2</v>
      </c>
      <c r="B42" s="553" t="s">
        <v>891</v>
      </c>
      <c r="C42" s="209"/>
      <c r="D42" s="210"/>
    </row>
    <row r="43" spans="1:4" ht="165">
      <c r="A43" s="631">
        <v>2.1</v>
      </c>
      <c r="B43" s="211" t="s">
        <v>892</v>
      </c>
      <c r="C43" s="212"/>
      <c r="D43" s="213"/>
    </row>
    <row r="44" spans="1:4" ht="104" customHeight="1">
      <c r="A44" s="631"/>
      <c r="B44" s="550" t="s">
        <v>893</v>
      </c>
      <c r="C44" s="212"/>
      <c r="D44" s="213"/>
    </row>
    <row r="45" spans="1:4">
      <c r="A45" s="208" t="s">
        <v>46</v>
      </c>
      <c r="B45" s="178"/>
      <c r="C45" s="181"/>
      <c r="D45" s="182"/>
    </row>
    <row r="46" spans="1:4">
      <c r="A46" s="208" t="s">
        <v>47</v>
      </c>
      <c r="B46" s="178"/>
      <c r="C46" s="181"/>
      <c r="D46" s="182"/>
    </row>
    <row r="47" spans="1:4">
      <c r="A47" s="208" t="s">
        <v>48</v>
      </c>
      <c r="B47" s="178"/>
      <c r="C47" s="181"/>
      <c r="D47" s="182"/>
    </row>
    <row r="48" spans="1:4">
      <c r="A48" s="208" t="s">
        <v>49</v>
      </c>
      <c r="B48" s="178"/>
      <c r="C48" s="181"/>
      <c r="D48" s="182"/>
    </row>
    <row r="49" spans="1:4">
      <c r="A49" s="208" t="s">
        <v>50</v>
      </c>
      <c r="B49" s="178"/>
      <c r="C49" s="181"/>
      <c r="D49" s="182"/>
    </row>
    <row r="50" spans="1:4" ht="30">
      <c r="A50" s="631"/>
      <c r="B50" s="211" t="s">
        <v>894</v>
      </c>
      <c r="C50" s="212"/>
      <c r="D50" s="213"/>
    </row>
    <row r="51" spans="1:4">
      <c r="A51" s="208" t="s">
        <v>46</v>
      </c>
      <c r="B51" s="178"/>
      <c r="C51" s="181"/>
      <c r="D51" s="182"/>
    </row>
    <row r="52" spans="1:4">
      <c r="A52" s="208" t="s">
        <v>47</v>
      </c>
      <c r="B52" s="178"/>
      <c r="C52" s="181"/>
      <c r="D52" s="182"/>
    </row>
    <row r="53" spans="1:4">
      <c r="A53" s="208" t="s">
        <v>48</v>
      </c>
      <c r="B53" s="178"/>
      <c r="C53" s="181"/>
      <c r="D53" s="182"/>
    </row>
    <row r="54" spans="1:4">
      <c r="A54" s="208" t="s">
        <v>49</v>
      </c>
      <c r="B54" s="178"/>
      <c r="C54" s="181"/>
      <c r="D54" s="182"/>
    </row>
    <row r="55" spans="1:4">
      <c r="A55" s="208" t="s">
        <v>50</v>
      </c>
      <c r="B55" s="178"/>
      <c r="C55" s="181"/>
      <c r="D55" s="182"/>
    </row>
    <row r="56" spans="1:4" ht="45">
      <c r="A56" s="631"/>
      <c r="B56" s="211" t="s">
        <v>895</v>
      </c>
      <c r="C56" s="212"/>
      <c r="D56" s="213"/>
    </row>
    <row r="57" spans="1:4" ht="45">
      <c r="A57" s="631"/>
      <c r="B57" s="550" t="s">
        <v>896</v>
      </c>
      <c r="C57" s="212"/>
      <c r="D57" s="213"/>
    </row>
    <row r="58" spans="1:4">
      <c r="A58" s="208" t="s">
        <v>46</v>
      </c>
      <c r="B58" s="178"/>
      <c r="C58" s="181"/>
      <c r="D58" s="182"/>
    </row>
    <row r="59" spans="1:4">
      <c r="A59" s="208" t="s">
        <v>47</v>
      </c>
      <c r="B59" s="178"/>
      <c r="C59" s="181"/>
      <c r="D59" s="182"/>
    </row>
    <row r="60" spans="1:4">
      <c r="A60" s="208" t="s">
        <v>48</v>
      </c>
      <c r="B60" s="178"/>
      <c r="C60" s="181"/>
      <c r="D60" s="182"/>
    </row>
    <row r="61" spans="1:4">
      <c r="A61" s="208" t="s">
        <v>49</v>
      </c>
      <c r="B61" s="178"/>
      <c r="C61" s="181"/>
      <c r="D61" s="182"/>
    </row>
    <row r="62" spans="1:4">
      <c r="A62" s="208" t="s">
        <v>50</v>
      </c>
      <c r="B62" s="178"/>
      <c r="C62" s="181"/>
      <c r="D62" s="182"/>
    </row>
    <row r="63" spans="1:4">
      <c r="A63" s="176"/>
    </row>
    <row r="64" spans="1:4" s="558" customFormat="1" ht="27.75" customHeight="1">
      <c r="A64" s="555">
        <v>3</v>
      </c>
      <c r="B64" s="551" t="s">
        <v>897</v>
      </c>
      <c r="C64" s="556"/>
      <c r="D64" s="557"/>
    </row>
    <row r="65" spans="1:4" ht="30">
      <c r="A65" s="631">
        <v>3.1</v>
      </c>
      <c r="B65" s="211" t="s">
        <v>898</v>
      </c>
      <c r="C65" s="216"/>
      <c r="D65" s="217"/>
    </row>
    <row r="66" spans="1:4" ht="45">
      <c r="A66" s="631"/>
      <c r="B66" s="550" t="s">
        <v>899</v>
      </c>
      <c r="C66" s="216"/>
      <c r="D66" s="217"/>
    </row>
    <row r="67" spans="1:4">
      <c r="A67" s="208" t="s">
        <v>46</v>
      </c>
      <c r="B67" s="180"/>
      <c r="C67" s="181"/>
      <c r="D67" s="182"/>
    </row>
    <row r="68" spans="1:4">
      <c r="A68" s="208" t="s">
        <v>47</v>
      </c>
      <c r="B68" s="180"/>
      <c r="C68" s="181"/>
      <c r="D68" s="182"/>
    </row>
    <row r="69" spans="1:4">
      <c r="A69" s="208" t="s">
        <v>48</v>
      </c>
      <c r="B69" s="180"/>
      <c r="C69" s="181"/>
      <c r="D69" s="182"/>
    </row>
    <row r="70" spans="1:4">
      <c r="A70" s="208" t="s">
        <v>49</v>
      </c>
      <c r="B70" s="180"/>
      <c r="C70" s="181"/>
      <c r="D70" s="182"/>
    </row>
    <row r="71" spans="1:4">
      <c r="A71" s="208" t="s">
        <v>50</v>
      </c>
      <c r="B71" s="180"/>
      <c r="C71" s="181"/>
      <c r="D71" s="182"/>
    </row>
    <row r="72" spans="1:4">
      <c r="A72" s="176"/>
    </row>
    <row r="73" spans="1:4" ht="30">
      <c r="A73" s="631">
        <v>3.2</v>
      </c>
      <c r="B73" s="211" t="s">
        <v>900</v>
      </c>
      <c r="C73" s="216"/>
      <c r="D73" s="217"/>
    </row>
    <row r="74" spans="1:4">
      <c r="A74" s="208"/>
      <c r="B74" s="180"/>
      <c r="C74" s="181"/>
      <c r="D74" s="182"/>
    </row>
    <row r="75" spans="1:4">
      <c r="A75" s="208"/>
      <c r="B75" s="180"/>
      <c r="C75" s="181"/>
      <c r="D75" s="182"/>
    </row>
    <row r="76" spans="1:4">
      <c r="A76" s="208"/>
      <c r="B76" s="180"/>
      <c r="C76" s="181"/>
      <c r="D76" s="182"/>
    </row>
    <row r="77" spans="1:4">
      <c r="A77" s="208"/>
      <c r="B77" s="180"/>
      <c r="C77" s="181"/>
      <c r="D77" s="182"/>
    </row>
    <row r="78" spans="1:4">
      <c r="A78" s="208"/>
      <c r="B78" s="180"/>
      <c r="C78" s="181"/>
      <c r="D78" s="182"/>
    </row>
    <row r="79" spans="1:4">
      <c r="A79" s="176"/>
    </row>
    <row r="80" spans="1:4" ht="17">
      <c r="A80" s="631"/>
      <c r="B80" s="551" t="s">
        <v>901</v>
      </c>
      <c r="C80" s="216"/>
      <c r="D80" s="217"/>
    </row>
    <row r="81" spans="1:4" ht="60">
      <c r="A81" s="631">
        <v>3.3</v>
      </c>
      <c r="B81" s="211" t="s">
        <v>902</v>
      </c>
      <c r="C81" s="216"/>
      <c r="D81" s="217"/>
    </row>
    <row r="82" spans="1:4" ht="45">
      <c r="A82" s="631"/>
      <c r="B82" s="211" t="s">
        <v>903</v>
      </c>
      <c r="C82" s="216"/>
      <c r="D82" s="217"/>
    </row>
    <row r="83" spans="1:4" ht="90">
      <c r="A83" s="631"/>
      <c r="B83" s="550" t="s">
        <v>904</v>
      </c>
      <c r="C83" s="216"/>
      <c r="D83" s="217"/>
    </row>
    <row r="84" spans="1:4">
      <c r="A84" s="208"/>
      <c r="B84" s="180"/>
      <c r="C84" s="181"/>
      <c r="D84" s="182"/>
    </row>
    <row r="85" spans="1:4">
      <c r="A85" s="208"/>
      <c r="B85" s="180"/>
      <c r="C85" s="181"/>
      <c r="D85" s="182"/>
    </row>
    <row r="86" spans="1:4">
      <c r="A86" s="208"/>
      <c r="B86" s="180"/>
      <c r="C86" s="181"/>
      <c r="D86" s="182"/>
    </row>
    <row r="87" spans="1:4">
      <c r="A87" s="208"/>
      <c r="B87" s="180"/>
      <c r="C87" s="181"/>
      <c r="D87" s="182"/>
    </row>
    <row r="88" spans="1:4">
      <c r="A88" s="208"/>
      <c r="B88" s="180"/>
      <c r="C88" s="181"/>
      <c r="D88" s="182"/>
    </row>
    <row r="89" spans="1:4">
      <c r="A89" s="176"/>
    </row>
    <row r="90" spans="1:4" s="558" customFormat="1" ht="17">
      <c r="A90" s="555">
        <v>4</v>
      </c>
      <c r="B90" s="551" t="s">
        <v>905</v>
      </c>
      <c r="C90" s="564"/>
      <c r="D90" s="565"/>
    </row>
    <row r="91" spans="1:4" ht="45">
      <c r="A91" s="631">
        <v>4.0999999999999996</v>
      </c>
      <c r="B91" s="211" t="s">
        <v>906</v>
      </c>
      <c r="C91" s="216"/>
      <c r="D91" s="217"/>
    </row>
    <row r="92" spans="1:4">
      <c r="A92" s="208" t="s">
        <v>46</v>
      </c>
      <c r="B92" s="180"/>
      <c r="C92" s="181"/>
      <c r="D92" s="182"/>
    </row>
    <row r="93" spans="1:4">
      <c r="A93" s="208" t="s">
        <v>47</v>
      </c>
      <c r="B93" s="180"/>
      <c r="C93" s="181"/>
      <c r="D93" s="182"/>
    </row>
    <row r="94" spans="1:4">
      <c r="A94" s="208" t="s">
        <v>48</v>
      </c>
      <c r="B94" s="180"/>
      <c r="C94" s="181"/>
      <c r="D94" s="182"/>
    </row>
    <row r="95" spans="1:4">
      <c r="A95" s="208" t="s">
        <v>49</v>
      </c>
      <c r="B95" s="180"/>
      <c r="C95" s="181"/>
      <c r="D95" s="182"/>
    </row>
    <row r="96" spans="1:4">
      <c r="A96" s="208" t="s">
        <v>50</v>
      </c>
      <c r="B96" s="180"/>
      <c r="C96" s="181"/>
      <c r="D96" s="182"/>
    </row>
    <row r="97" spans="1:4">
      <c r="A97" s="176"/>
    </row>
    <row r="98" spans="1:4" ht="60">
      <c r="A98" s="199">
        <v>4.2</v>
      </c>
      <c r="B98" s="200" t="s">
        <v>907</v>
      </c>
      <c r="C98" s="214"/>
      <c r="D98" s="215"/>
    </row>
    <row r="99" spans="1:4">
      <c r="A99" s="208" t="s">
        <v>46</v>
      </c>
      <c r="B99" s="180"/>
      <c r="C99" s="181"/>
      <c r="D99" s="182"/>
    </row>
    <row r="100" spans="1:4">
      <c r="A100" s="208" t="s">
        <v>47</v>
      </c>
      <c r="B100" s="180"/>
      <c r="C100" s="181"/>
      <c r="D100" s="182"/>
    </row>
    <row r="101" spans="1:4">
      <c r="A101" s="208" t="s">
        <v>48</v>
      </c>
      <c r="B101" s="180"/>
      <c r="C101" s="181"/>
      <c r="D101" s="182"/>
    </row>
    <row r="102" spans="1:4">
      <c r="A102" s="208" t="s">
        <v>49</v>
      </c>
      <c r="B102" s="180"/>
      <c r="C102" s="181"/>
      <c r="D102" s="182"/>
    </row>
    <row r="103" spans="1:4">
      <c r="A103" s="208" t="s">
        <v>50</v>
      </c>
      <c r="B103" s="180"/>
      <c r="C103" s="181"/>
      <c r="D103" s="182"/>
    </row>
    <row r="104" spans="1:4" ht="45">
      <c r="A104" s="199"/>
      <c r="B104" s="200" t="s">
        <v>908</v>
      </c>
      <c r="C104" s="214"/>
      <c r="D104" s="215"/>
    </row>
    <row r="105" spans="1:4" ht="30">
      <c r="A105" s="199"/>
      <c r="B105" s="554" t="s">
        <v>909</v>
      </c>
      <c r="C105" s="214"/>
      <c r="D105" s="215"/>
    </row>
    <row r="106" spans="1:4">
      <c r="A106" s="208" t="s">
        <v>46</v>
      </c>
      <c r="B106" s="180"/>
      <c r="C106" s="181"/>
      <c r="D106" s="182"/>
    </row>
    <row r="107" spans="1:4">
      <c r="A107" s="208" t="s">
        <v>47</v>
      </c>
      <c r="B107" s="180"/>
      <c r="C107" s="181"/>
      <c r="D107" s="182"/>
    </row>
    <row r="108" spans="1:4">
      <c r="A108" s="208" t="s">
        <v>48</v>
      </c>
      <c r="B108" s="180"/>
      <c r="C108" s="181"/>
      <c r="D108" s="182"/>
    </row>
    <row r="109" spans="1:4">
      <c r="A109" s="208" t="s">
        <v>49</v>
      </c>
      <c r="B109" s="180"/>
      <c r="C109" s="181"/>
      <c r="D109" s="182"/>
    </row>
    <row r="110" spans="1:4">
      <c r="A110" s="208" t="s">
        <v>50</v>
      </c>
      <c r="B110" s="180"/>
      <c r="C110" s="181"/>
      <c r="D110" s="182"/>
    </row>
    <row r="111" spans="1:4">
      <c r="A111" s="176"/>
    </row>
    <row r="112" spans="1:4" ht="15">
      <c r="A112" s="199">
        <v>5</v>
      </c>
      <c r="B112" s="200" t="s">
        <v>910</v>
      </c>
      <c r="C112" s="214"/>
      <c r="D112" s="215"/>
    </row>
    <row r="113" spans="1:4" ht="135">
      <c r="A113" s="631">
        <v>5.0999999999999996</v>
      </c>
      <c r="B113" s="211" t="s">
        <v>911</v>
      </c>
      <c r="C113" s="216"/>
      <c r="D113" s="217"/>
    </row>
    <row r="114" spans="1:4">
      <c r="A114" s="208" t="s">
        <v>46</v>
      </c>
      <c r="B114" s="180"/>
      <c r="C114" s="181"/>
      <c r="D114" s="182"/>
    </row>
    <row r="115" spans="1:4">
      <c r="A115" s="208" t="s">
        <v>47</v>
      </c>
      <c r="B115" s="180"/>
      <c r="C115" s="181"/>
      <c r="D115" s="182"/>
    </row>
    <row r="116" spans="1:4">
      <c r="A116" s="208" t="s">
        <v>48</v>
      </c>
      <c r="B116" s="180"/>
      <c r="C116" s="181"/>
      <c r="D116" s="182"/>
    </row>
    <row r="117" spans="1:4">
      <c r="A117" s="208" t="s">
        <v>49</v>
      </c>
      <c r="B117" s="180"/>
      <c r="C117" s="181"/>
      <c r="D117" s="182"/>
    </row>
    <row r="118" spans="1:4">
      <c r="A118" s="208" t="s">
        <v>50</v>
      </c>
      <c r="B118" s="180"/>
      <c r="C118" s="181"/>
      <c r="D118" s="182"/>
    </row>
    <row r="119" spans="1:4">
      <c r="A119" s="176"/>
    </row>
    <row r="120" spans="1:4" ht="45">
      <c r="A120" s="199">
        <v>5.2</v>
      </c>
      <c r="B120" s="200" t="s">
        <v>912</v>
      </c>
      <c r="C120" s="214"/>
      <c r="D120" s="215"/>
    </row>
    <row r="121" spans="1:4">
      <c r="A121" s="208" t="s">
        <v>46</v>
      </c>
      <c r="B121" s="180"/>
      <c r="C121" s="181"/>
      <c r="D121" s="182"/>
    </row>
    <row r="122" spans="1:4">
      <c r="A122" s="208" t="s">
        <v>47</v>
      </c>
      <c r="B122" s="180"/>
      <c r="C122" s="181"/>
      <c r="D122" s="182"/>
    </row>
    <row r="123" spans="1:4">
      <c r="A123" s="208" t="s">
        <v>48</v>
      </c>
      <c r="B123" s="180"/>
      <c r="C123" s="181"/>
      <c r="D123" s="182"/>
    </row>
    <row r="124" spans="1:4">
      <c r="A124" s="208" t="s">
        <v>49</v>
      </c>
      <c r="B124" s="180"/>
      <c r="C124" s="181"/>
      <c r="D124" s="182"/>
    </row>
    <row r="125" spans="1:4">
      <c r="A125" s="208" t="s">
        <v>50</v>
      </c>
      <c r="B125" s="180"/>
      <c r="C125" s="181"/>
      <c r="D125" s="182"/>
    </row>
    <row r="126" spans="1:4">
      <c r="A126" s="176"/>
    </row>
    <row r="127" spans="1:4" s="558" customFormat="1" ht="17">
      <c r="A127" s="566">
        <v>6</v>
      </c>
      <c r="B127" s="553" t="s">
        <v>913</v>
      </c>
      <c r="C127" s="567"/>
      <c r="D127" s="568"/>
    </row>
    <row r="128" spans="1:4" ht="30">
      <c r="A128" s="199">
        <v>6.1</v>
      </c>
      <c r="B128" s="200" t="s">
        <v>914</v>
      </c>
      <c r="C128" s="214"/>
      <c r="D128" s="215"/>
    </row>
    <row r="129" spans="1:4">
      <c r="A129" s="208" t="s">
        <v>46</v>
      </c>
      <c r="B129" s="180"/>
      <c r="C129" s="181"/>
      <c r="D129" s="182"/>
    </row>
    <row r="130" spans="1:4">
      <c r="A130" s="208" t="s">
        <v>47</v>
      </c>
      <c r="B130" s="180"/>
      <c r="C130" s="181"/>
      <c r="D130" s="182"/>
    </row>
    <row r="131" spans="1:4">
      <c r="A131" s="208" t="s">
        <v>48</v>
      </c>
      <c r="B131" s="180"/>
      <c r="C131" s="181"/>
      <c r="D131" s="182"/>
    </row>
    <row r="132" spans="1:4">
      <c r="A132" s="208" t="s">
        <v>49</v>
      </c>
      <c r="B132" s="180"/>
      <c r="C132" s="181"/>
      <c r="D132" s="182"/>
    </row>
    <row r="133" spans="1:4">
      <c r="A133" s="208" t="s">
        <v>50</v>
      </c>
      <c r="B133" s="180"/>
      <c r="C133" s="181"/>
      <c r="D133" s="182"/>
    </row>
    <row r="134" spans="1:4">
      <c r="A134" s="176"/>
    </row>
    <row r="135" spans="1:4" ht="60">
      <c r="A135" s="199">
        <v>6.2</v>
      </c>
      <c r="B135" s="200" t="s">
        <v>915</v>
      </c>
      <c r="C135" s="214"/>
      <c r="D135" s="215"/>
    </row>
    <row r="136" spans="1:4">
      <c r="A136" s="208" t="s">
        <v>46</v>
      </c>
      <c r="B136" s="180"/>
      <c r="C136" s="181"/>
      <c r="D136" s="182"/>
    </row>
    <row r="137" spans="1:4">
      <c r="A137" s="208" t="s">
        <v>47</v>
      </c>
      <c r="B137" s="180"/>
      <c r="C137" s="181"/>
      <c r="D137" s="182"/>
    </row>
    <row r="138" spans="1:4">
      <c r="A138" s="208" t="s">
        <v>48</v>
      </c>
      <c r="B138" s="180"/>
      <c r="C138" s="181"/>
      <c r="D138" s="182"/>
    </row>
    <row r="139" spans="1:4">
      <c r="A139" s="208" t="s">
        <v>49</v>
      </c>
      <c r="B139" s="180"/>
      <c r="C139" s="181"/>
      <c r="D139" s="182"/>
    </row>
    <row r="140" spans="1:4">
      <c r="A140" s="208" t="s">
        <v>50</v>
      </c>
      <c r="B140" s="180"/>
      <c r="C140" s="181"/>
      <c r="D140" s="182"/>
    </row>
    <row r="141" spans="1:4">
      <c r="A141" s="176"/>
    </row>
    <row r="142" spans="1:4" ht="17">
      <c r="A142" s="651"/>
      <c r="B142" s="652" t="s">
        <v>916</v>
      </c>
      <c r="C142" s="653"/>
      <c r="D142" s="654"/>
    </row>
    <row r="143" spans="1:4" s="558" customFormat="1" ht="17">
      <c r="A143" s="566">
        <v>7</v>
      </c>
      <c r="B143" s="553" t="s">
        <v>917</v>
      </c>
      <c r="C143" s="567"/>
      <c r="D143" s="568"/>
    </row>
    <row r="144" spans="1:4" ht="60">
      <c r="A144" s="199">
        <v>7.1</v>
      </c>
      <c r="B144" s="200" t="s">
        <v>918</v>
      </c>
      <c r="C144" s="214"/>
      <c r="D144" s="215"/>
    </row>
    <row r="145" spans="1:4">
      <c r="A145" s="208" t="s">
        <v>46</v>
      </c>
      <c r="B145" s="180"/>
      <c r="C145" s="181"/>
      <c r="D145" s="182"/>
    </row>
    <row r="146" spans="1:4">
      <c r="A146" s="208" t="s">
        <v>47</v>
      </c>
      <c r="B146" s="180"/>
      <c r="C146" s="181"/>
      <c r="D146" s="182"/>
    </row>
    <row r="147" spans="1:4">
      <c r="A147" s="208" t="s">
        <v>48</v>
      </c>
      <c r="B147" s="180"/>
      <c r="C147" s="181"/>
      <c r="D147" s="182"/>
    </row>
    <row r="148" spans="1:4">
      <c r="A148" s="208" t="s">
        <v>49</v>
      </c>
      <c r="B148" s="180"/>
      <c r="C148" s="181"/>
      <c r="D148" s="182"/>
    </row>
    <row r="149" spans="1:4">
      <c r="A149" s="208" t="s">
        <v>50</v>
      </c>
      <c r="B149" s="180"/>
      <c r="C149" s="181"/>
      <c r="D149" s="182"/>
    </row>
    <row r="150" spans="1:4" ht="60">
      <c r="A150" s="199"/>
      <c r="B150" s="200" t="s">
        <v>919</v>
      </c>
      <c r="C150" s="214"/>
      <c r="D150" s="215"/>
    </row>
    <row r="151" spans="1:4">
      <c r="A151" s="208" t="s">
        <v>46</v>
      </c>
      <c r="B151" s="180"/>
      <c r="C151" s="181"/>
      <c r="D151" s="182"/>
    </row>
    <row r="152" spans="1:4">
      <c r="A152" s="208" t="s">
        <v>47</v>
      </c>
      <c r="B152" s="180"/>
      <c r="C152" s="181"/>
      <c r="D152" s="182"/>
    </row>
    <row r="153" spans="1:4">
      <c r="A153" s="208" t="s">
        <v>48</v>
      </c>
      <c r="B153" s="180"/>
      <c r="C153" s="181"/>
      <c r="D153" s="182"/>
    </row>
    <row r="154" spans="1:4">
      <c r="A154" s="208" t="s">
        <v>49</v>
      </c>
      <c r="B154" s="180"/>
      <c r="C154" s="181"/>
      <c r="D154" s="182"/>
    </row>
    <row r="155" spans="1:4">
      <c r="A155" s="208" t="s">
        <v>50</v>
      </c>
      <c r="B155" s="180"/>
      <c r="C155" s="181"/>
      <c r="D155" s="182"/>
    </row>
    <row r="156" spans="1:4" ht="45">
      <c r="A156" s="199"/>
      <c r="B156" s="200" t="s">
        <v>920</v>
      </c>
      <c r="C156" s="214"/>
      <c r="D156" s="215"/>
    </row>
    <row r="157" spans="1:4">
      <c r="A157" s="208" t="s">
        <v>46</v>
      </c>
      <c r="B157" s="180"/>
      <c r="C157" s="181"/>
      <c r="D157" s="182"/>
    </row>
    <row r="158" spans="1:4">
      <c r="A158" s="208" t="s">
        <v>47</v>
      </c>
      <c r="B158" s="180"/>
      <c r="C158" s="181"/>
      <c r="D158" s="182"/>
    </row>
    <row r="159" spans="1:4">
      <c r="A159" s="208" t="s">
        <v>48</v>
      </c>
      <c r="B159" s="180"/>
      <c r="C159" s="181"/>
      <c r="D159" s="182"/>
    </row>
    <row r="160" spans="1:4">
      <c r="A160" s="208" t="s">
        <v>49</v>
      </c>
      <c r="B160" s="180"/>
      <c r="C160" s="181"/>
      <c r="D160" s="182"/>
    </row>
    <row r="161" spans="1:4">
      <c r="A161" s="208" t="s">
        <v>50</v>
      </c>
      <c r="B161" s="180"/>
      <c r="C161" s="181"/>
      <c r="D161" s="182"/>
    </row>
    <row r="162" spans="1:4">
      <c r="A162" s="176"/>
    </row>
    <row r="163" spans="1:4" ht="15">
      <c r="A163" s="631">
        <v>8</v>
      </c>
      <c r="B163" s="211"/>
      <c r="C163" s="212"/>
      <c r="D163" s="213"/>
    </row>
    <row r="164" spans="1:4" ht="252" customHeight="1">
      <c r="A164" s="631">
        <v>8.1</v>
      </c>
      <c r="B164" s="211" t="s">
        <v>921</v>
      </c>
      <c r="C164" s="212"/>
      <c r="D164" s="213"/>
    </row>
    <row r="165" spans="1:4" ht="30">
      <c r="A165" s="631"/>
      <c r="B165" s="211" t="s">
        <v>922</v>
      </c>
      <c r="C165" s="212"/>
      <c r="D165" s="213"/>
    </row>
    <row r="166" spans="1:4" ht="30">
      <c r="A166" s="631"/>
      <c r="B166" s="211" t="s">
        <v>923</v>
      </c>
      <c r="C166" s="212"/>
      <c r="D166" s="213"/>
    </row>
    <row r="167" spans="1:4">
      <c r="A167" s="208" t="s">
        <v>46</v>
      </c>
      <c r="B167" s="180"/>
      <c r="C167" s="181"/>
      <c r="D167" s="182"/>
    </row>
    <row r="168" spans="1:4">
      <c r="A168" s="208" t="s">
        <v>47</v>
      </c>
      <c r="B168" s="180"/>
      <c r="C168" s="181"/>
      <c r="D168" s="182"/>
    </row>
    <row r="169" spans="1:4">
      <c r="A169" s="208" t="s">
        <v>48</v>
      </c>
      <c r="B169" s="180"/>
      <c r="C169" s="181"/>
      <c r="D169" s="182"/>
    </row>
    <row r="170" spans="1:4">
      <c r="A170" s="208" t="s">
        <v>49</v>
      </c>
      <c r="B170" s="180"/>
      <c r="C170" s="181"/>
      <c r="D170" s="182"/>
    </row>
    <row r="171" spans="1:4">
      <c r="A171" s="208" t="s">
        <v>50</v>
      </c>
      <c r="B171" s="180"/>
      <c r="C171" s="181"/>
      <c r="D171" s="182"/>
    </row>
    <row r="172" spans="1:4">
      <c r="A172" s="176"/>
    </row>
    <row r="173" spans="1:4" s="558" customFormat="1" ht="17">
      <c r="A173" s="566">
        <v>9</v>
      </c>
      <c r="B173" s="553" t="s">
        <v>924</v>
      </c>
      <c r="C173" s="569"/>
      <c r="D173" s="570"/>
    </row>
    <row r="174" spans="1:4" ht="258.75" customHeight="1">
      <c r="A174" s="199">
        <v>9.1</v>
      </c>
      <c r="B174" s="211" t="s">
        <v>925</v>
      </c>
      <c r="C174" s="212"/>
      <c r="D174" s="213"/>
    </row>
    <row r="175" spans="1:4" ht="105" customHeight="1">
      <c r="A175" s="199"/>
      <c r="B175" s="550" t="s">
        <v>926</v>
      </c>
      <c r="C175" s="212"/>
      <c r="D175" s="213"/>
    </row>
    <row r="176" spans="1:4">
      <c r="A176" s="208" t="s">
        <v>46</v>
      </c>
      <c r="B176" s="187"/>
      <c r="C176" s="185"/>
      <c r="D176" s="188"/>
    </row>
    <row r="177" spans="1:4">
      <c r="A177" s="208" t="s">
        <v>47</v>
      </c>
      <c r="B177" s="180"/>
      <c r="C177" s="181"/>
      <c r="D177" s="182"/>
    </row>
    <row r="178" spans="1:4">
      <c r="A178" s="208" t="s">
        <v>48</v>
      </c>
      <c r="B178" s="180"/>
      <c r="C178" s="181"/>
      <c r="D178" s="182"/>
    </row>
    <row r="179" spans="1:4">
      <c r="A179" s="208" t="s">
        <v>49</v>
      </c>
      <c r="B179" s="180"/>
      <c r="C179" s="181"/>
      <c r="D179" s="182"/>
    </row>
    <row r="180" spans="1:4">
      <c r="A180" s="208" t="s">
        <v>50</v>
      </c>
      <c r="B180" s="180"/>
      <c r="C180" s="181"/>
      <c r="D180" s="182"/>
    </row>
    <row r="181" spans="1:4">
      <c r="A181" s="176"/>
    </row>
    <row r="182" spans="1:4" ht="15">
      <c r="A182" s="571">
        <v>10</v>
      </c>
      <c r="B182" s="572" t="s">
        <v>927</v>
      </c>
      <c r="C182" s="573"/>
      <c r="D182" s="574"/>
    </row>
    <row r="183" spans="1:4" ht="45">
      <c r="A183" s="575"/>
      <c r="B183" s="204" t="s">
        <v>928</v>
      </c>
      <c r="C183" s="205"/>
      <c r="D183" s="576"/>
    </row>
    <row r="184" spans="1:4" ht="165">
      <c r="A184" s="575"/>
      <c r="B184" s="204" t="s">
        <v>929</v>
      </c>
      <c r="C184" s="205"/>
      <c r="D184" s="576"/>
    </row>
    <row r="185" spans="1:4" ht="30">
      <c r="A185" s="575"/>
      <c r="B185" s="580" t="s">
        <v>930</v>
      </c>
      <c r="C185" s="205"/>
      <c r="D185" s="576"/>
    </row>
    <row r="186" spans="1:4" ht="210">
      <c r="A186" s="575"/>
      <c r="B186" s="204" t="s">
        <v>931</v>
      </c>
      <c r="C186" s="205"/>
      <c r="D186" s="576"/>
    </row>
    <row r="187" spans="1:4" ht="60">
      <c r="A187" s="577"/>
      <c r="B187" s="581" t="s">
        <v>932</v>
      </c>
      <c r="C187" s="578"/>
      <c r="D187" s="579"/>
    </row>
    <row r="188" spans="1:4">
      <c r="A188" s="207" t="s">
        <v>46</v>
      </c>
      <c r="B188" s="183"/>
      <c r="C188" s="179"/>
      <c r="D188" s="189"/>
    </row>
    <row r="189" spans="1:4">
      <c r="A189" s="208" t="s">
        <v>47</v>
      </c>
      <c r="B189" s="180"/>
      <c r="C189" s="181"/>
      <c r="D189" s="182"/>
    </row>
    <row r="190" spans="1:4">
      <c r="A190" s="208" t="s">
        <v>48</v>
      </c>
      <c r="B190" s="180"/>
      <c r="C190" s="181"/>
      <c r="D190" s="182"/>
    </row>
    <row r="191" spans="1:4">
      <c r="A191" s="208" t="s">
        <v>49</v>
      </c>
      <c r="B191" s="180"/>
      <c r="C191" s="181"/>
      <c r="D191" s="182"/>
    </row>
    <row r="192" spans="1:4">
      <c r="A192" s="208" t="s">
        <v>50</v>
      </c>
      <c r="B192" s="180"/>
      <c r="C192" s="181"/>
      <c r="D192" s="182"/>
    </row>
    <row r="193" spans="1:4">
      <c r="A193" s="176"/>
    </row>
    <row r="194" spans="1:4" ht="15">
      <c r="A194" s="631">
        <v>10.199999999999999</v>
      </c>
      <c r="B194" s="211" t="s">
        <v>933</v>
      </c>
      <c r="C194" s="212"/>
      <c r="D194" s="213"/>
    </row>
    <row r="195" spans="1:4">
      <c r="A195" s="208" t="s">
        <v>46</v>
      </c>
      <c r="B195" s="180"/>
      <c r="C195" s="181"/>
      <c r="D195" s="182"/>
    </row>
    <row r="196" spans="1:4">
      <c r="A196" s="208" t="s">
        <v>47</v>
      </c>
      <c r="B196" s="180"/>
      <c r="C196" s="181"/>
      <c r="D196" s="182"/>
    </row>
    <row r="197" spans="1:4">
      <c r="A197" s="208" t="s">
        <v>48</v>
      </c>
      <c r="B197" s="180"/>
      <c r="C197" s="181"/>
      <c r="D197" s="182"/>
    </row>
    <row r="198" spans="1:4">
      <c r="A198" s="208" t="s">
        <v>49</v>
      </c>
      <c r="B198" s="180"/>
      <c r="C198" s="181"/>
      <c r="D198" s="182"/>
    </row>
    <row r="199" spans="1:4">
      <c r="A199" s="208" t="s">
        <v>50</v>
      </c>
      <c r="B199" s="180"/>
      <c r="C199" s="181"/>
      <c r="D199" s="182"/>
    </row>
    <row r="200" spans="1:4">
      <c r="A200" s="176"/>
    </row>
    <row r="201" spans="1:4" ht="60">
      <c r="A201" s="199">
        <v>10.3</v>
      </c>
      <c r="B201" s="200" t="s">
        <v>934</v>
      </c>
      <c r="C201" s="209"/>
      <c r="D201" s="210"/>
    </row>
    <row r="202" spans="1:4" ht="90">
      <c r="A202" s="199"/>
      <c r="B202" s="550" t="s">
        <v>935</v>
      </c>
      <c r="C202" s="212"/>
      <c r="D202" s="213"/>
    </row>
    <row r="203" spans="1:4">
      <c r="A203" s="208" t="s">
        <v>46</v>
      </c>
      <c r="B203" s="187"/>
      <c r="C203" s="185"/>
      <c r="D203" s="188"/>
    </row>
    <row r="204" spans="1:4">
      <c r="A204" s="208" t="s">
        <v>47</v>
      </c>
      <c r="B204" s="180"/>
      <c r="C204" s="181"/>
      <c r="D204" s="182"/>
    </row>
    <row r="205" spans="1:4">
      <c r="A205" s="208" t="s">
        <v>48</v>
      </c>
      <c r="B205" s="180"/>
      <c r="C205" s="181"/>
      <c r="D205" s="182"/>
    </row>
    <row r="206" spans="1:4">
      <c r="A206" s="208" t="s">
        <v>49</v>
      </c>
      <c r="B206" s="180"/>
      <c r="C206" s="181"/>
      <c r="D206" s="182"/>
    </row>
    <row r="207" spans="1:4">
      <c r="A207" s="208" t="s">
        <v>50</v>
      </c>
      <c r="B207" s="180"/>
      <c r="C207" s="181"/>
      <c r="D207" s="182"/>
    </row>
    <row r="208" spans="1:4">
      <c r="A208" s="176"/>
    </row>
    <row r="209" spans="1:4" ht="15">
      <c r="A209" s="631">
        <v>11</v>
      </c>
      <c r="B209" s="211" t="s">
        <v>936</v>
      </c>
      <c r="C209" s="212"/>
      <c r="D209" s="213"/>
    </row>
    <row r="210" spans="1:4" ht="177" customHeight="1">
      <c r="A210" s="631">
        <v>11.1</v>
      </c>
      <c r="B210" s="211" t="s">
        <v>937</v>
      </c>
      <c r="C210" s="212"/>
      <c r="D210" s="213"/>
    </row>
    <row r="211" spans="1:4">
      <c r="A211" s="208" t="s">
        <v>46</v>
      </c>
      <c r="B211" s="180"/>
      <c r="C211" s="181"/>
      <c r="D211" s="182"/>
    </row>
    <row r="212" spans="1:4">
      <c r="A212" s="208" t="s">
        <v>47</v>
      </c>
      <c r="B212" s="180"/>
      <c r="C212" s="181"/>
      <c r="D212" s="182"/>
    </row>
    <row r="213" spans="1:4">
      <c r="A213" s="208" t="s">
        <v>48</v>
      </c>
      <c r="B213" s="180"/>
      <c r="C213" s="181"/>
      <c r="D213" s="182"/>
    </row>
    <row r="214" spans="1:4">
      <c r="A214" s="208" t="s">
        <v>49</v>
      </c>
      <c r="B214" s="180"/>
      <c r="C214" s="181"/>
      <c r="D214" s="182"/>
    </row>
    <row r="215" spans="1:4">
      <c r="A215" s="208" t="s">
        <v>50</v>
      </c>
      <c r="B215" s="180"/>
      <c r="C215" s="181"/>
      <c r="D215" s="182"/>
    </row>
    <row r="216" spans="1:4">
      <c r="A216" s="176"/>
    </row>
    <row r="217" spans="1:4" ht="45">
      <c r="A217" s="199">
        <v>11.2</v>
      </c>
      <c r="B217" s="200" t="s">
        <v>938</v>
      </c>
      <c r="C217" s="209"/>
      <c r="D217" s="210"/>
    </row>
    <row r="218" spans="1:4" ht="75">
      <c r="A218" s="199"/>
      <c r="B218" s="550" t="s">
        <v>939</v>
      </c>
      <c r="C218" s="212"/>
      <c r="D218" s="213"/>
    </row>
    <row r="219" spans="1:4">
      <c r="A219" s="208" t="s">
        <v>46</v>
      </c>
      <c r="B219" s="187"/>
      <c r="C219" s="185"/>
      <c r="D219" s="188"/>
    </row>
    <row r="220" spans="1:4">
      <c r="A220" s="208" t="s">
        <v>47</v>
      </c>
      <c r="B220" s="180"/>
      <c r="C220" s="181"/>
      <c r="D220" s="182"/>
    </row>
    <row r="221" spans="1:4">
      <c r="A221" s="208" t="s">
        <v>48</v>
      </c>
      <c r="B221" s="180"/>
      <c r="C221" s="181"/>
      <c r="D221" s="182"/>
    </row>
    <row r="222" spans="1:4">
      <c r="A222" s="208" t="s">
        <v>49</v>
      </c>
      <c r="B222" s="180"/>
      <c r="C222" s="181"/>
      <c r="D222" s="182"/>
    </row>
    <row r="223" spans="1:4">
      <c r="A223" s="208" t="s">
        <v>50</v>
      </c>
      <c r="B223" s="180"/>
      <c r="C223" s="181"/>
      <c r="D223" s="182"/>
    </row>
    <row r="224" spans="1:4">
      <c r="A224" s="176"/>
    </row>
    <row r="225" spans="1:8" ht="45">
      <c r="A225" s="631">
        <v>11.3</v>
      </c>
      <c r="B225" s="211" t="s">
        <v>940</v>
      </c>
      <c r="C225" s="212"/>
      <c r="D225" s="213"/>
    </row>
    <row r="226" spans="1:8">
      <c r="A226" s="208" t="s">
        <v>46</v>
      </c>
      <c r="B226" s="180"/>
      <c r="C226" s="181"/>
      <c r="D226" s="182"/>
    </row>
    <row r="227" spans="1:8">
      <c r="A227" s="208" t="s">
        <v>47</v>
      </c>
      <c r="B227" s="180"/>
      <c r="C227" s="181"/>
      <c r="D227" s="182"/>
    </row>
    <row r="228" spans="1:8">
      <c r="A228" s="208" t="s">
        <v>48</v>
      </c>
      <c r="B228" s="180"/>
      <c r="C228" s="181"/>
      <c r="D228" s="182"/>
    </row>
    <row r="229" spans="1:8">
      <c r="A229" s="208" t="s">
        <v>49</v>
      </c>
      <c r="B229" s="180"/>
      <c r="C229" s="181"/>
      <c r="D229" s="182"/>
    </row>
    <row r="230" spans="1:8">
      <c r="A230" s="208" t="s">
        <v>50</v>
      </c>
      <c r="B230" s="180"/>
      <c r="C230" s="181"/>
      <c r="D230" s="182"/>
    </row>
    <row r="231" spans="1:8">
      <c r="A231" s="176"/>
    </row>
    <row r="232" spans="1:8" s="595" customFormat="1" ht="59.25" customHeight="1">
      <c r="A232" s="645" t="s">
        <v>941</v>
      </c>
      <c r="B232" s="592" t="s">
        <v>942</v>
      </c>
      <c r="C232" s="593"/>
      <c r="D232" s="594"/>
      <c r="F232" s="612"/>
      <c r="G232" s="612"/>
      <c r="H232" s="616"/>
    </row>
    <row r="233" spans="1:8" ht="39">
      <c r="B233" s="655" t="s">
        <v>943</v>
      </c>
      <c r="C233" s="656" t="s">
        <v>944</v>
      </c>
      <c r="D233" s="657" t="s">
        <v>945</v>
      </c>
    </row>
    <row r="234" spans="1:8">
      <c r="B234" s="613" t="s">
        <v>946</v>
      </c>
      <c r="C234" s="615"/>
      <c r="D234" s="615">
        <f>ROUNDUP(SQRT(C234),0)</f>
        <v>0</v>
      </c>
    </row>
    <row r="235" spans="1:8" ht="60">
      <c r="B235" s="614" t="s">
        <v>947</v>
      </c>
      <c r="C235" s="614"/>
      <c r="D235" s="615">
        <f>ROUNDUP(0.6*SQRT(C235),0)</f>
        <v>0</v>
      </c>
    </row>
    <row r="236" spans="1:8">
      <c r="B236" s="613" t="s">
        <v>948</v>
      </c>
      <c r="C236" s="615"/>
      <c r="D236" s="615">
        <f>ROUNDUP(0.1*SQRT(C236),0)</f>
        <v>0</v>
      </c>
    </row>
    <row r="237" spans="1:8" ht="60" customHeight="1">
      <c r="B237" s="613" t="s">
        <v>949</v>
      </c>
      <c r="C237" s="615"/>
      <c r="D237" s="614" t="s">
        <v>950</v>
      </c>
    </row>
    <row r="238" spans="1:8">
      <c r="A238" s="208" t="s">
        <v>46</v>
      </c>
      <c r="B238" s="187"/>
      <c r="C238" s="185"/>
      <c r="D238" s="188"/>
      <c r="F238" s="613"/>
      <c r="G238" s="615"/>
      <c r="H238" s="615"/>
    </row>
    <row r="239" spans="1:8" ht="15.75" customHeight="1">
      <c r="A239" s="208" t="s">
        <v>47</v>
      </c>
      <c r="B239" s="180"/>
      <c r="C239" s="181"/>
      <c r="D239" s="182"/>
      <c r="F239" s="614"/>
      <c r="G239" s="614"/>
      <c r="H239" s="615"/>
    </row>
    <row r="240" spans="1:8">
      <c r="A240" s="208" t="s">
        <v>48</v>
      </c>
      <c r="B240" s="187"/>
      <c r="C240" s="185"/>
      <c r="D240" s="188"/>
      <c r="F240" s="613"/>
      <c r="G240" s="615"/>
      <c r="H240" s="615"/>
    </row>
    <row r="241" spans="1:8">
      <c r="A241" s="208" t="s">
        <v>49</v>
      </c>
      <c r="B241" s="187"/>
      <c r="C241" s="185"/>
      <c r="D241" s="188"/>
      <c r="F241" s="613"/>
      <c r="G241" s="615"/>
      <c r="H241" s="615"/>
    </row>
    <row r="242" spans="1:8">
      <c r="A242" s="208" t="s">
        <v>50</v>
      </c>
      <c r="B242" s="180"/>
      <c r="C242" s="181"/>
      <c r="D242" s="182"/>
      <c r="F242" s="613"/>
      <c r="G242" s="613"/>
      <c r="H242" s="617"/>
    </row>
    <row r="243" spans="1:8">
      <c r="A243" s="176"/>
    </row>
    <row r="244" spans="1:8" ht="45">
      <c r="A244" s="631">
        <v>11.6</v>
      </c>
      <c r="B244" s="211" t="s">
        <v>951</v>
      </c>
      <c r="C244" s="212"/>
      <c r="D244" s="213"/>
    </row>
    <row r="245" spans="1:8">
      <c r="A245" s="208" t="s">
        <v>46</v>
      </c>
      <c r="B245" s="180"/>
      <c r="C245" s="181"/>
      <c r="D245" s="182"/>
    </row>
    <row r="246" spans="1:8">
      <c r="A246" s="208" t="s">
        <v>47</v>
      </c>
      <c r="B246" s="180"/>
      <c r="C246" s="181"/>
      <c r="D246" s="182"/>
    </row>
    <row r="247" spans="1:8">
      <c r="A247" s="208" t="s">
        <v>48</v>
      </c>
      <c r="B247" s="180"/>
      <c r="C247" s="181"/>
      <c r="D247" s="182"/>
    </row>
    <row r="248" spans="1:8">
      <c r="A248" s="208" t="s">
        <v>49</v>
      </c>
      <c r="B248" s="180"/>
      <c r="C248" s="181"/>
      <c r="D248" s="182"/>
    </row>
    <row r="249" spans="1:8">
      <c r="A249" s="208" t="s">
        <v>50</v>
      </c>
      <c r="B249" s="180"/>
      <c r="C249" s="181"/>
      <c r="D249" s="182"/>
    </row>
    <row r="250" spans="1:8">
      <c r="A250" s="176"/>
    </row>
    <row r="251" spans="1:8" ht="30">
      <c r="A251" s="631">
        <v>11.7</v>
      </c>
      <c r="B251" s="211" t="s">
        <v>952</v>
      </c>
      <c r="C251" s="212"/>
      <c r="D251" s="213"/>
    </row>
    <row r="252" spans="1:8">
      <c r="A252" s="208" t="s">
        <v>46</v>
      </c>
      <c r="B252" s="180"/>
      <c r="C252" s="181"/>
      <c r="D252" s="182"/>
    </row>
    <row r="253" spans="1:8">
      <c r="A253" s="208" t="s">
        <v>47</v>
      </c>
      <c r="B253" s="180"/>
      <c r="C253" s="181"/>
      <c r="D253" s="182"/>
    </row>
    <row r="254" spans="1:8">
      <c r="A254" s="208" t="s">
        <v>48</v>
      </c>
      <c r="B254" s="180"/>
      <c r="C254" s="181"/>
      <c r="D254" s="182"/>
    </row>
    <row r="255" spans="1:8">
      <c r="A255" s="208" t="s">
        <v>49</v>
      </c>
      <c r="B255" s="180"/>
      <c r="C255" s="181"/>
      <c r="D255" s="182"/>
    </row>
    <row r="256" spans="1:8">
      <c r="A256" s="208" t="s">
        <v>50</v>
      </c>
      <c r="B256" s="180"/>
      <c r="C256" s="181"/>
      <c r="D256" s="182"/>
    </row>
    <row r="257" spans="1:4">
      <c r="A257" s="176"/>
    </row>
    <row r="258" spans="1:4" ht="60">
      <c r="A258" s="631">
        <v>11.8</v>
      </c>
      <c r="B258" s="211" t="s">
        <v>953</v>
      </c>
      <c r="C258" s="212"/>
      <c r="D258" s="213"/>
    </row>
    <row r="259" spans="1:4">
      <c r="A259" s="208" t="s">
        <v>46</v>
      </c>
      <c r="B259" s="180"/>
      <c r="C259" s="181"/>
      <c r="D259" s="182"/>
    </row>
    <row r="260" spans="1:4">
      <c r="A260" s="208" t="s">
        <v>47</v>
      </c>
      <c r="B260" s="180"/>
      <c r="C260" s="181"/>
      <c r="D260" s="182"/>
    </row>
    <row r="261" spans="1:4">
      <c r="A261" s="208" t="s">
        <v>48</v>
      </c>
      <c r="B261" s="180"/>
      <c r="C261" s="181"/>
      <c r="D261" s="182"/>
    </row>
    <row r="262" spans="1:4">
      <c r="A262" s="208" t="s">
        <v>49</v>
      </c>
      <c r="B262" s="180"/>
      <c r="C262" s="181"/>
      <c r="D262" s="182"/>
    </row>
    <row r="263" spans="1:4">
      <c r="A263" s="208" t="s">
        <v>50</v>
      </c>
      <c r="B263" s="180"/>
      <c r="C263" s="181"/>
      <c r="D263" s="182"/>
    </row>
    <row r="264" spans="1:4">
      <c r="A264" s="176"/>
    </row>
    <row r="265" spans="1:4" ht="60">
      <c r="A265" s="631">
        <v>11.9</v>
      </c>
      <c r="B265" s="211" t="s">
        <v>954</v>
      </c>
      <c r="C265" s="212"/>
      <c r="D265" s="213"/>
    </row>
    <row r="266" spans="1:4">
      <c r="A266" s="208" t="s">
        <v>46</v>
      </c>
      <c r="B266" s="180"/>
      <c r="C266" s="181"/>
      <c r="D266" s="182"/>
    </row>
    <row r="267" spans="1:4">
      <c r="A267" s="208" t="s">
        <v>47</v>
      </c>
      <c r="B267" s="180"/>
      <c r="C267" s="181"/>
      <c r="D267" s="182"/>
    </row>
    <row r="268" spans="1:4">
      <c r="A268" s="208" t="s">
        <v>48</v>
      </c>
      <c r="B268" s="180"/>
      <c r="C268" s="181"/>
      <c r="D268" s="182"/>
    </row>
    <row r="269" spans="1:4">
      <c r="A269" s="208" t="s">
        <v>49</v>
      </c>
      <c r="B269" s="180"/>
      <c r="C269" s="181"/>
      <c r="D269" s="182"/>
    </row>
    <row r="270" spans="1:4">
      <c r="A270" s="208" t="s">
        <v>50</v>
      </c>
      <c r="B270" s="180"/>
      <c r="C270" s="181"/>
      <c r="D270" s="182"/>
    </row>
    <row r="271" spans="1:4">
      <c r="A271" s="176"/>
    </row>
    <row r="272" spans="1:4" ht="45">
      <c r="A272" s="587" t="s">
        <v>955</v>
      </c>
      <c r="B272" s="211" t="s">
        <v>956</v>
      </c>
      <c r="C272" s="212"/>
      <c r="D272" s="213"/>
    </row>
    <row r="273" spans="1:4" ht="45">
      <c r="A273" s="631"/>
      <c r="B273" s="550" t="s">
        <v>957</v>
      </c>
      <c r="C273" s="212"/>
      <c r="D273" s="213"/>
    </row>
    <row r="274" spans="1:4">
      <c r="A274" s="208" t="s">
        <v>46</v>
      </c>
      <c r="B274" s="180"/>
      <c r="C274" s="181"/>
      <c r="D274" s="182"/>
    </row>
    <row r="275" spans="1:4">
      <c r="A275" s="208" t="s">
        <v>47</v>
      </c>
      <c r="B275" s="180"/>
      <c r="C275" s="181"/>
      <c r="D275" s="182"/>
    </row>
    <row r="276" spans="1:4">
      <c r="A276" s="208" t="s">
        <v>48</v>
      </c>
      <c r="B276" s="180"/>
      <c r="C276" s="181"/>
      <c r="D276" s="182"/>
    </row>
    <row r="277" spans="1:4">
      <c r="A277" s="208" t="s">
        <v>49</v>
      </c>
      <c r="B277" s="180"/>
      <c r="C277" s="181"/>
      <c r="D277" s="182"/>
    </row>
    <row r="278" spans="1:4">
      <c r="A278" s="208" t="s">
        <v>50</v>
      </c>
      <c r="B278" s="180"/>
      <c r="C278" s="181"/>
      <c r="D278" s="182"/>
    </row>
    <row r="279" spans="1:4">
      <c r="A279" s="176"/>
    </row>
    <row r="280" spans="1:4" s="558" customFormat="1" ht="17">
      <c r="A280" s="566">
        <v>12</v>
      </c>
      <c r="B280" s="553" t="s">
        <v>958</v>
      </c>
      <c r="C280" s="569"/>
      <c r="D280" s="570"/>
    </row>
    <row r="281" spans="1:4" ht="30">
      <c r="A281" s="199">
        <v>12.1</v>
      </c>
      <c r="B281" s="211" t="s">
        <v>959</v>
      </c>
      <c r="C281" s="212"/>
      <c r="D281" s="213"/>
    </row>
    <row r="282" spans="1:4">
      <c r="A282" s="208" t="s">
        <v>46</v>
      </c>
      <c r="B282" s="187"/>
      <c r="C282" s="185"/>
      <c r="D282" s="188"/>
    </row>
    <row r="283" spans="1:4">
      <c r="A283" s="208" t="s">
        <v>47</v>
      </c>
      <c r="B283" s="180"/>
      <c r="C283" s="181"/>
      <c r="D283" s="182"/>
    </row>
    <row r="284" spans="1:4">
      <c r="A284" s="208" t="s">
        <v>48</v>
      </c>
      <c r="B284" s="180"/>
      <c r="C284" s="181"/>
      <c r="D284" s="182"/>
    </row>
    <row r="285" spans="1:4">
      <c r="A285" s="208" t="s">
        <v>49</v>
      </c>
      <c r="B285" s="180"/>
      <c r="C285" s="181"/>
      <c r="D285" s="182"/>
    </row>
    <row r="286" spans="1:4">
      <c r="A286" s="208" t="s">
        <v>50</v>
      </c>
      <c r="B286" s="180"/>
      <c r="C286" s="181"/>
      <c r="D286" s="182"/>
    </row>
    <row r="287" spans="1:4">
      <c r="A287" s="176"/>
    </row>
    <row r="288" spans="1:4" ht="45">
      <c r="A288" s="199">
        <v>12.2</v>
      </c>
      <c r="B288" s="200" t="s">
        <v>960</v>
      </c>
      <c r="C288" s="209"/>
      <c r="D288" s="210"/>
    </row>
    <row r="289" spans="1:4">
      <c r="A289" s="208" t="s">
        <v>46</v>
      </c>
      <c r="B289" s="187"/>
      <c r="C289" s="185"/>
      <c r="D289" s="188"/>
    </row>
    <row r="290" spans="1:4">
      <c r="A290" s="208" t="s">
        <v>47</v>
      </c>
      <c r="B290" s="180"/>
      <c r="C290" s="181"/>
      <c r="D290" s="182"/>
    </row>
    <row r="291" spans="1:4">
      <c r="A291" s="208" t="s">
        <v>48</v>
      </c>
      <c r="B291" s="180"/>
      <c r="C291" s="181"/>
      <c r="D291" s="182"/>
    </row>
    <row r="292" spans="1:4">
      <c r="A292" s="208" t="s">
        <v>49</v>
      </c>
      <c r="B292" s="180"/>
      <c r="C292" s="181"/>
      <c r="D292" s="182"/>
    </row>
    <row r="293" spans="1:4">
      <c r="A293" s="208" t="s">
        <v>50</v>
      </c>
      <c r="B293" s="180"/>
      <c r="C293" s="181"/>
      <c r="D293" s="182"/>
    </row>
    <row r="294" spans="1:4">
      <c r="A294" s="176"/>
    </row>
    <row r="295" spans="1:4" ht="30">
      <c r="A295" s="631">
        <v>12.3</v>
      </c>
      <c r="B295" s="211" t="s">
        <v>961</v>
      </c>
      <c r="C295" s="212"/>
      <c r="D295" s="213"/>
    </row>
    <row r="296" spans="1:4">
      <c r="A296" s="208" t="s">
        <v>46</v>
      </c>
      <c r="B296" s="180"/>
      <c r="C296" s="181"/>
      <c r="D296" s="182"/>
    </row>
    <row r="297" spans="1:4">
      <c r="A297" s="208" t="s">
        <v>47</v>
      </c>
      <c r="B297" s="180"/>
      <c r="C297" s="181"/>
      <c r="D297" s="182"/>
    </row>
    <row r="298" spans="1:4">
      <c r="A298" s="208" t="s">
        <v>48</v>
      </c>
      <c r="B298" s="180"/>
      <c r="C298" s="181"/>
      <c r="D298" s="182"/>
    </row>
    <row r="299" spans="1:4">
      <c r="A299" s="208" t="s">
        <v>49</v>
      </c>
      <c r="B299" s="180"/>
      <c r="C299" s="181"/>
      <c r="D299" s="182"/>
    </row>
    <row r="300" spans="1:4">
      <c r="A300" s="208" t="s">
        <v>50</v>
      </c>
      <c r="B300" s="180"/>
      <c r="C300" s="181"/>
      <c r="D300" s="182"/>
    </row>
    <row r="301" spans="1:4">
      <c r="A301" s="176"/>
    </row>
    <row r="302" spans="1:4" ht="30">
      <c r="A302" s="199">
        <v>12.4</v>
      </c>
      <c r="B302" s="200" t="s">
        <v>962</v>
      </c>
      <c r="C302" s="209"/>
      <c r="D302" s="210"/>
    </row>
    <row r="303" spans="1:4" ht="60">
      <c r="A303" s="199"/>
      <c r="B303" s="550" t="s">
        <v>963</v>
      </c>
      <c r="C303" s="212"/>
      <c r="D303" s="213"/>
    </row>
    <row r="304" spans="1:4">
      <c r="A304" s="208" t="s">
        <v>46</v>
      </c>
      <c r="B304" s="187"/>
      <c r="C304" s="185"/>
      <c r="D304" s="188"/>
    </row>
    <row r="305" spans="1:4">
      <c r="A305" s="208" t="s">
        <v>47</v>
      </c>
      <c r="B305" s="180"/>
      <c r="C305" s="181"/>
      <c r="D305" s="182"/>
    </row>
    <row r="306" spans="1:4">
      <c r="A306" s="208" t="s">
        <v>48</v>
      </c>
      <c r="B306" s="180"/>
      <c r="C306" s="181"/>
      <c r="D306" s="182"/>
    </row>
    <row r="307" spans="1:4">
      <c r="A307" s="208" t="s">
        <v>49</v>
      </c>
      <c r="B307" s="180"/>
      <c r="C307" s="181"/>
      <c r="D307" s="182"/>
    </row>
    <row r="308" spans="1:4">
      <c r="A308" s="208" t="s">
        <v>50</v>
      </c>
      <c r="B308" s="180"/>
      <c r="C308" s="181"/>
      <c r="D308" s="182"/>
    </row>
    <row r="309" spans="1:4">
      <c r="A309" s="176"/>
    </row>
    <row r="310" spans="1:4" ht="17">
      <c r="A310" s="651"/>
      <c r="B310" s="652" t="s">
        <v>964</v>
      </c>
      <c r="C310" s="653"/>
      <c r="D310" s="654"/>
    </row>
    <row r="311" spans="1:4" ht="45">
      <c r="A311" s="631" t="s">
        <v>965</v>
      </c>
      <c r="B311" s="650" t="s">
        <v>2325</v>
      </c>
      <c r="C311" s="212"/>
      <c r="D311" s="213"/>
    </row>
    <row r="312" spans="1:4" ht="15">
      <c r="A312" s="208" t="s">
        <v>46</v>
      </c>
      <c r="B312" s="187" t="s">
        <v>2324</v>
      </c>
      <c r="C312" s="646"/>
      <c r="D312" s="647"/>
    </row>
    <row r="313" spans="1:4" ht="15">
      <c r="A313" s="208" t="s">
        <v>47</v>
      </c>
      <c r="B313" s="187" t="s">
        <v>2324</v>
      </c>
      <c r="C313" s="648"/>
      <c r="D313" s="649"/>
    </row>
    <row r="314" spans="1:4" ht="15">
      <c r="A314" s="208" t="s">
        <v>48</v>
      </c>
      <c r="B314" s="187" t="s">
        <v>2324</v>
      </c>
      <c r="C314" s="648"/>
      <c r="D314" s="649"/>
    </row>
    <row r="315" spans="1:4" ht="15">
      <c r="A315" s="208" t="s">
        <v>49</v>
      </c>
      <c r="B315" s="187" t="s">
        <v>2324</v>
      </c>
      <c r="C315" s="648"/>
      <c r="D315" s="649"/>
    </row>
    <row r="316" spans="1:4" ht="15">
      <c r="A316" s="208" t="s">
        <v>50</v>
      </c>
      <c r="B316" s="180" t="s">
        <v>2324</v>
      </c>
      <c r="C316" s="648"/>
      <c r="D316" s="649"/>
    </row>
    <row r="317" spans="1:4">
      <c r="A317" s="176"/>
    </row>
    <row r="318" spans="1:4" ht="15">
      <c r="A318" s="199">
        <v>13</v>
      </c>
      <c r="B318" s="200" t="s">
        <v>966</v>
      </c>
      <c r="C318" s="209"/>
      <c r="D318" s="210"/>
    </row>
    <row r="319" spans="1:4" ht="15">
      <c r="A319" s="199">
        <v>13.1</v>
      </c>
      <c r="B319" s="211" t="s">
        <v>967</v>
      </c>
      <c r="C319" s="212"/>
      <c r="D319" s="213"/>
    </row>
    <row r="320" spans="1:4" ht="165">
      <c r="A320" s="199"/>
      <c r="B320" s="550" t="s">
        <v>968</v>
      </c>
      <c r="C320" s="212"/>
      <c r="D320" s="213"/>
    </row>
    <row r="321" spans="1:4">
      <c r="A321" s="176"/>
    </row>
    <row r="322" spans="1:4" ht="45">
      <c r="A322" s="631">
        <v>13.2</v>
      </c>
      <c r="B322" s="211" t="s">
        <v>969</v>
      </c>
      <c r="C322" s="212"/>
      <c r="D322" s="213"/>
    </row>
    <row r="323" spans="1:4">
      <c r="A323" s="208" t="s">
        <v>46</v>
      </c>
      <c r="B323" s="180"/>
      <c r="C323" s="181"/>
      <c r="D323" s="182"/>
    </row>
    <row r="324" spans="1:4">
      <c r="A324" s="208" t="s">
        <v>47</v>
      </c>
      <c r="B324" s="180"/>
      <c r="C324" s="181"/>
      <c r="D324" s="182"/>
    </row>
    <row r="325" spans="1:4">
      <c r="A325" s="208" t="s">
        <v>48</v>
      </c>
      <c r="B325" s="180"/>
      <c r="C325" s="181"/>
      <c r="D325" s="182"/>
    </row>
    <row r="326" spans="1:4">
      <c r="A326" s="208" t="s">
        <v>49</v>
      </c>
      <c r="B326" s="180"/>
      <c r="C326" s="181"/>
      <c r="D326" s="182"/>
    </row>
    <row r="327" spans="1:4">
      <c r="A327" s="208" t="s">
        <v>50</v>
      </c>
      <c r="B327" s="180"/>
      <c r="C327" s="181"/>
      <c r="D327" s="182"/>
    </row>
    <row r="328" spans="1:4">
      <c r="A328" s="176"/>
    </row>
    <row r="329" spans="1:4" ht="149.5" customHeight="1">
      <c r="A329" s="199">
        <v>13.3</v>
      </c>
      <c r="B329" s="200" t="s">
        <v>970</v>
      </c>
      <c r="C329" s="209"/>
      <c r="D329" s="210"/>
    </row>
    <row r="330" spans="1:4">
      <c r="A330" s="208" t="s">
        <v>46</v>
      </c>
      <c r="B330" s="187"/>
      <c r="C330" s="185"/>
      <c r="D330" s="188"/>
    </row>
    <row r="331" spans="1:4">
      <c r="A331" s="208" t="s">
        <v>47</v>
      </c>
      <c r="B331" s="180"/>
      <c r="C331" s="181"/>
      <c r="D331" s="182"/>
    </row>
    <row r="332" spans="1:4">
      <c r="A332" s="208" t="s">
        <v>48</v>
      </c>
      <c r="B332" s="180"/>
      <c r="C332" s="181"/>
      <c r="D332" s="182"/>
    </row>
    <row r="333" spans="1:4">
      <c r="A333" s="208" t="s">
        <v>49</v>
      </c>
      <c r="B333" s="180"/>
      <c r="C333" s="181"/>
      <c r="D333" s="182"/>
    </row>
    <row r="334" spans="1:4">
      <c r="A334" s="208" t="s">
        <v>50</v>
      </c>
      <c r="B334" s="180"/>
      <c r="C334" s="181"/>
      <c r="D334" s="182"/>
    </row>
    <row r="335" spans="1:4">
      <c r="A335" s="176"/>
    </row>
    <row r="336" spans="1:4" s="558" customFormat="1" ht="17">
      <c r="A336" s="566">
        <v>14</v>
      </c>
      <c r="B336" s="553" t="s">
        <v>971</v>
      </c>
      <c r="C336" s="569"/>
      <c r="D336" s="570"/>
    </row>
    <row r="337" spans="1:4" s="584" customFormat="1" ht="15">
      <c r="A337" s="199">
        <v>14.1</v>
      </c>
      <c r="B337" s="211" t="s">
        <v>972</v>
      </c>
      <c r="C337" s="582"/>
      <c r="D337" s="583"/>
    </row>
    <row r="338" spans="1:4">
      <c r="A338" s="208" t="s">
        <v>46</v>
      </c>
      <c r="B338" s="187"/>
      <c r="C338" s="185"/>
      <c r="D338" s="188"/>
    </row>
    <row r="339" spans="1:4">
      <c r="A339" s="208" t="s">
        <v>47</v>
      </c>
      <c r="B339" s="180"/>
      <c r="C339" s="181"/>
      <c r="D339" s="182"/>
    </row>
    <row r="340" spans="1:4">
      <c r="A340" s="208" t="s">
        <v>48</v>
      </c>
      <c r="B340" s="180"/>
      <c r="C340" s="181"/>
      <c r="D340" s="182"/>
    </row>
    <row r="341" spans="1:4">
      <c r="A341" s="208" t="s">
        <v>49</v>
      </c>
      <c r="B341" s="180"/>
      <c r="C341" s="181"/>
      <c r="D341" s="182"/>
    </row>
    <row r="342" spans="1:4">
      <c r="A342" s="208" t="s">
        <v>50</v>
      </c>
      <c r="B342" s="180"/>
      <c r="C342" s="181"/>
      <c r="D342" s="182"/>
    </row>
    <row r="343" spans="1:4">
      <c r="A343" s="176"/>
    </row>
    <row r="344" spans="1:4" ht="75">
      <c r="A344" s="631">
        <v>14.2</v>
      </c>
      <c r="B344" s="211" t="s">
        <v>973</v>
      </c>
      <c r="C344" s="212"/>
      <c r="D344" s="213"/>
    </row>
    <row r="345" spans="1:4">
      <c r="A345" s="208" t="s">
        <v>46</v>
      </c>
      <c r="B345" s="180"/>
      <c r="C345" s="181"/>
      <c r="D345" s="182"/>
    </row>
    <row r="346" spans="1:4">
      <c r="A346" s="208" t="s">
        <v>47</v>
      </c>
      <c r="B346" s="180"/>
      <c r="C346" s="181"/>
      <c r="D346" s="182"/>
    </row>
    <row r="347" spans="1:4">
      <c r="A347" s="208" t="s">
        <v>48</v>
      </c>
      <c r="B347" s="180"/>
      <c r="C347" s="181"/>
      <c r="D347" s="182"/>
    </row>
    <row r="348" spans="1:4">
      <c r="A348" s="208" t="s">
        <v>49</v>
      </c>
      <c r="B348" s="180"/>
      <c r="C348" s="181"/>
      <c r="D348" s="182"/>
    </row>
    <row r="349" spans="1:4">
      <c r="A349" s="208" t="s">
        <v>50</v>
      </c>
      <c r="B349" s="180"/>
      <c r="C349" s="181"/>
      <c r="D349" s="182"/>
    </row>
    <row r="350" spans="1:4">
      <c r="A350" s="176"/>
    </row>
    <row r="351" spans="1:4" s="558" customFormat="1" ht="17">
      <c r="A351" s="566">
        <v>15</v>
      </c>
      <c r="B351" s="553" t="s">
        <v>974</v>
      </c>
      <c r="C351" s="569"/>
      <c r="D351" s="570"/>
    </row>
    <row r="352" spans="1:4" ht="30">
      <c r="A352" s="199">
        <v>15.1</v>
      </c>
      <c r="B352" s="211" t="s">
        <v>975</v>
      </c>
      <c r="C352" s="212"/>
      <c r="D352" s="213"/>
    </row>
    <row r="353" spans="1:4" ht="30">
      <c r="A353" s="199"/>
      <c r="B353" s="211" t="s">
        <v>976</v>
      </c>
      <c r="C353" s="212"/>
      <c r="D353" s="213"/>
    </row>
    <row r="354" spans="1:4" ht="45">
      <c r="A354" s="199"/>
      <c r="B354" s="211" t="s">
        <v>977</v>
      </c>
      <c r="C354" s="212"/>
      <c r="D354" s="213"/>
    </row>
    <row r="355" spans="1:4">
      <c r="A355" s="208" t="s">
        <v>46</v>
      </c>
      <c r="B355" s="187"/>
      <c r="C355" s="185"/>
      <c r="D355" s="188"/>
    </row>
    <row r="356" spans="1:4">
      <c r="A356" s="208" t="s">
        <v>47</v>
      </c>
      <c r="B356" s="180"/>
      <c r="C356" s="181"/>
      <c r="D356" s="182"/>
    </row>
    <row r="357" spans="1:4">
      <c r="A357" s="208" t="s">
        <v>48</v>
      </c>
      <c r="B357" s="180"/>
      <c r="C357" s="181"/>
      <c r="D357" s="182"/>
    </row>
    <row r="358" spans="1:4">
      <c r="A358" s="208" t="s">
        <v>49</v>
      </c>
      <c r="B358" s="180"/>
      <c r="C358" s="181"/>
      <c r="D358" s="182"/>
    </row>
    <row r="359" spans="1:4">
      <c r="A359" s="208" t="s">
        <v>50</v>
      </c>
      <c r="B359" s="180"/>
      <c r="C359" s="181"/>
      <c r="D359" s="182"/>
    </row>
    <row r="360" spans="1:4">
      <c r="A360" s="176"/>
    </row>
    <row r="361" spans="1:4" ht="45">
      <c r="A361" s="199">
        <v>15.2</v>
      </c>
      <c r="B361" s="200" t="s">
        <v>978</v>
      </c>
      <c r="C361" s="209"/>
      <c r="D361" s="210"/>
    </row>
    <row r="362" spans="1:4">
      <c r="A362" s="208" t="s">
        <v>46</v>
      </c>
      <c r="B362" s="187"/>
      <c r="C362" s="185"/>
      <c r="D362" s="188"/>
    </row>
    <row r="363" spans="1:4">
      <c r="A363" s="208" t="s">
        <v>47</v>
      </c>
      <c r="B363" s="180"/>
      <c r="C363" s="181"/>
      <c r="D363" s="182"/>
    </row>
    <row r="364" spans="1:4">
      <c r="A364" s="208" t="s">
        <v>48</v>
      </c>
      <c r="B364" s="180"/>
      <c r="C364" s="181"/>
      <c r="D364" s="182"/>
    </row>
    <row r="365" spans="1:4">
      <c r="A365" s="208" t="s">
        <v>49</v>
      </c>
      <c r="B365" s="180"/>
      <c r="C365" s="181"/>
      <c r="D365" s="182"/>
    </row>
    <row r="366" spans="1:4">
      <c r="A366" s="208" t="s">
        <v>50</v>
      </c>
      <c r="B366" s="180"/>
      <c r="C366" s="181"/>
      <c r="D366" s="182"/>
    </row>
    <row r="367" spans="1:4">
      <c r="A367" s="176"/>
    </row>
    <row r="368" spans="1:4" s="558" customFormat="1" ht="17">
      <c r="A368" s="555">
        <v>16</v>
      </c>
      <c r="B368" s="551" t="s">
        <v>979</v>
      </c>
      <c r="C368" s="556"/>
      <c r="D368" s="557"/>
    </row>
    <row r="369" spans="1:4" ht="180">
      <c r="A369" s="631">
        <v>16.100000000000001</v>
      </c>
      <c r="B369" s="211" t="s">
        <v>980</v>
      </c>
      <c r="C369" s="212"/>
      <c r="D369" s="213"/>
    </row>
    <row r="370" spans="1:4">
      <c r="A370" s="208" t="s">
        <v>46</v>
      </c>
      <c r="B370" s="180"/>
      <c r="C370" s="181"/>
      <c r="D370" s="182"/>
    </row>
    <row r="371" spans="1:4">
      <c r="A371" s="208" t="s">
        <v>47</v>
      </c>
      <c r="B371" s="180"/>
      <c r="C371" s="181"/>
      <c r="D371" s="182"/>
    </row>
    <row r="372" spans="1:4">
      <c r="A372" s="208" t="s">
        <v>48</v>
      </c>
      <c r="B372" s="180"/>
      <c r="C372" s="181"/>
      <c r="D372" s="182"/>
    </row>
    <row r="373" spans="1:4">
      <c r="A373" s="208" t="s">
        <v>49</v>
      </c>
      <c r="B373" s="180"/>
      <c r="C373" s="181"/>
      <c r="D373" s="182"/>
    </row>
    <row r="374" spans="1:4">
      <c r="A374" s="208" t="s">
        <v>50</v>
      </c>
      <c r="B374" s="180"/>
      <c r="C374" s="181"/>
      <c r="D374" s="182"/>
    </row>
    <row r="375" spans="1:4">
      <c r="A375" s="176"/>
    </row>
    <row r="376" spans="1:4" s="558" customFormat="1" ht="17">
      <c r="A376" s="566">
        <v>18</v>
      </c>
      <c r="B376" s="553" t="s">
        <v>981</v>
      </c>
      <c r="C376" s="569"/>
      <c r="D376" s="570"/>
    </row>
    <row r="377" spans="1:4" ht="45">
      <c r="A377" s="199">
        <v>18.100000000000001</v>
      </c>
      <c r="B377" s="211" t="s">
        <v>982</v>
      </c>
      <c r="C377" s="212"/>
      <c r="D377" s="213"/>
    </row>
    <row r="378" spans="1:4" ht="75">
      <c r="A378" s="199"/>
      <c r="B378" s="550" t="s">
        <v>983</v>
      </c>
      <c r="C378" s="212"/>
      <c r="D378" s="213"/>
    </row>
    <row r="379" spans="1:4">
      <c r="A379" s="208" t="s">
        <v>46</v>
      </c>
      <c r="B379" s="187"/>
      <c r="C379" s="185"/>
      <c r="D379" s="188"/>
    </row>
    <row r="380" spans="1:4">
      <c r="A380" s="208" t="s">
        <v>47</v>
      </c>
      <c r="B380" s="180"/>
      <c r="C380" s="181"/>
      <c r="D380" s="182"/>
    </row>
    <row r="381" spans="1:4">
      <c r="A381" s="208" t="s">
        <v>48</v>
      </c>
      <c r="B381" s="180"/>
      <c r="C381" s="181"/>
      <c r="D381" s="182"/>
    </row>
    <row r="382" spans="1:4">
      <c r="A382" s="208" t="s">
        <v>49</v>
      </c>
      <c r="B382" s="180"/>
      <c r="C382" s="181"/>
      <c r="D382" s="182"/>
    </row>
    <row r="383" spans="1:4">
      <c r="A383" s="208" t="s">
        <v>50</v>
      </c>
      <c r="B383" s="180"/>
      <c r="C383" s="181"/>
      <c r="D383" s="182"/>
    </row>
    <row r="384" spans="1:4">
      <c r="A384" s="176"/>
    </row>
    <row r="385" spans="1:4" ht="45">
      <c r="A385" s="199"/>
      <c r="B385" s="211" t="s">
        <v>984</v>
      </c>
      <c r="C385" s="212"/>
      <c r="D385" s="213"/>
    </row>
    <row r="386" spans="1:4">
      <c r="A386" s="208" t="s">
        <v>46</v>
      </c>
      <c r="B386" s="187"/>
      <c r="C386" s="185"/>
      <c r="D386" s="188"/>
    </row>
    <row r="387" spans="1:4">
      <c r="A387" s="208" t="s">
        <v>47</v>
      </c>
      <c r="B387" s="180"/>
      <c r="C387" s="181"/>
      <c r="D387" s="182"/>
    </row>
    <row r="388" spans="1:4">
      <c r="A388" s="208" t="s">
        <v>48</v>
      </c>
      <c r="B388" s="180"/>
      <c r="C388" s="181"/>
      <c r="D388" s="182"/>
    </row>
    <row r="389" spans="1:4">
      <c r="A389" s="208" t="s">
        <v>49</v>
      </c>
      <c r="B389" s="180"/>
      <c r="C389" s="181"/>
      <c r="D389" s="182"/>
    </row>
    <row r="390" spans="1:4">
      <c r="A390" s="208" t="s">
        <v>50</v>
      </c>
      <c r="B390" s="180"/>
      <c r="C390" s="181"/>
      <c r="D390" s="182"/>
    </row>
    <row r="391" spans="1:4">
      <c r="A391" s="176"/>
    </row>
    <row r="392" spans="1:4" s="558" customFormat="1" ht="17">
      <c r="A392" s="555">
        <v>19</v>
      </c>
      <c r="B392" s="551" t="s">
        <v>985</v>
      </c>
      <c r="C392" s="556"/>
      <c r="D392" s="557"/>
    </row>
    <row r="393" spans="1:4" ht="45">
      <c r="A393" s="631">
        <v>19.100000000000001</v>
      </c>
      <c r="B393" s="211" t="s">
        <v>986</v>
      </c>
      <c r="C393" s="212"/>
      <c r="D393" s="213"/>
    </row>
    <row r="394" spans="1:4">
      <c r="A394" s="208" t="s">
        <v>46</v>
      </c>
      <c r="B394" s="180"/>
      <c r="C394" s="181"/>
      <c r="D394" s="182"/>
    </row>
    <row r="395" spans="1:4">
      <c r="A395" s="208" t="s">
        <v>47</v>
      </c>
      <c r="B395" s="180"/>
      <c r="C395" s="181"/>
      <c r="D395" s="182"/>
    </row>
    <row r="396" spans="1:4">
      <c r="A396" s="208" t="s">
        <v>48</v>
      </c>
      <c r="B396" s="180"/>
      <c r="C396" s="181"/>
      <c r="D396" s="182"/>
    </row>
    <row r="397" spans="1:4">
      <c r="A397" s="208" t="s">
        <v>49</v>
      </c>
      <c r="B397" s="180"/>
      <c r="C397" s="181"/>
      <c r="D397" s="182"/>
    </row>
    <row r="398" spans="1:4">
      <c r="A398" s="208" t="s">
        <v>50</v>
      </c>
      <c r="B398" s="180"/>
      <c r="C398" s="181"/>
      <c r="D398" s="182"/>
    </row>
    <row r="399" spans="1:4">
      <c r="A399" s="176"/>
    </row>
    <row r="400" spans="1:4" ht="15">
      <c r="A400" s="631">
        <v>19.2</v>
      </c>
      <c r="B400" s="211" t="s">
        <v>987</v>
      </c>
      <c r="C400" s="212"/>
      <c r="D400" s="213"/>
    </row>
    <row r="401" spans="1:4">
      <c r="A401" s="208" t="s">
        <v>46</v>
      </c>
      <c r="B401" s="180"/>
      <c r="C401" s="181"/>
      <c r="D401" s="182"/>
    </row>
    <row r="402" spans="1:4">
      <c r="A402" s="208" t="s">
        <v>47</v>
      </c>
      <c r="B402" s="180"/>
      <c r="C402" s="181"/>
      <c r="D402" s="182"/>
    </row>
    <row r="403" spans="1:4">
      <c r="A403" s="208" t="s">
        <v>48</v>
      </c>
      <c r="B403" s="180"/>
      <c r="C403" s="181"/>
      <c r="D403" s="182"/>
    </row>
    <row r="404" spans="1:4">
      <c r="A404" s="208" t="s">
        <v>49</v>
      </c>
      <c r="B404" s="180"/>
      <c r="C404" s="181"/>
      <c r="D404" s="182"/>
    </row>
    <row r="405" spans="1:4">
      <c r="A405" s="208" t="s">
        <v>50</v>
      </c>
      <c r="B405" s="180"/>
      <c r="C405" s="181"/>
      <c r="D405" s="182"/>
    </row>
    <row r="406" spans="1:4">
      <c r="A406" s="176"/>
    </row>
    <row r="407" spans="1:4" ht="45">
      <c r="A407" s="631">
        <v>19.3</v>
      </c>
      <c r="B407" s="211" t="s">
        <v>988</v>
      </c>
      <c r="C407" s="212"/>
      <c r="D407" s="213"/>
    </row>
    <row r="408" spans="1:4">
      <c r="A408" s="208" t="s">
        <v>46</v>
      </c>
      <c r="B408" s="180"/>
      <c r="C408" s="181"/>
      <c r="D408" s="182"/>
    </row>
    <row r="409" spans="1:4">
      <c r="A409" s="208" t="s">
        <v>47</v>
      </c>
      <c r="B409" s="180"/>
      <c r="C409" s="181"/>
      <c r="D409" s="182"/>
    </row>
    <row r="410" spans="1:4">
      <c r="A410" s="208" t="s">
        <v>48</v>
      </c>
      <c r="B410" s="180"/>
      <c r="C410" s="181"/>
      <c r="D410" s="182"/>
    </row>
    <row r="411" spans="1:4">
      <c r="A411" s="208" t="s">
        <v>49</v>
      </c>
      <c r="B411" s="180"/>
      <c r="C411" s="181"/>
      <c r="D411" s="182"/>
    </row>
    <row r="412" spans="1:4">
      <c r="A412" s="208" t="s">
        <v>50</v>
      </c>
      <c r="B412" s="180"/>
      <c r="C412" s="181"/>
      <c r="D412" s="182"/>
    </row>
    <row r="413" spans="1:4">
      <c r="A413" s="176"/>
    </row>
    <row r="414" spans="1:4" ht="30">
      <c r="A414" s="631">
        <v>19.399999999999999</v>
      </c>
      <c r="B414" s="211" t="s">
        <v>989</v>
      </c>
      <c r="C414" s="212"/>
      <c r="D414" s="213"/>
    </row>
    <row r="415" spans="1:4">
      <c r="A415" s="208" t="s">
        <v>46</v>
      </c>
      <c r="B415" s="180"/>
      <c r="C415" s="181"/>
      <c r="D415" s="182"/>
    </row>
    <row r="416" spans="1:4">
      <c r="A416" s="208" t="s">
        <v>47</v>
      </c>
      <c r="B416" s="180"/>
      <c r="C416" s="181"/>
      <c r="D416" s="182"/>
    </row>
    <row r="417" spans="1:4">
      <c r="A417" s="208" t="s">
        <v>48</v>
      </c>
      <c r="B417" s="180"/>
      <c r="C417" s="181"/>
      <c r="D417" s="182"/>
    </row>
    <row r="418" spans="1:4">
      <c r="A418" s="208" t="s">
        <v>49</v>
      </c>
      <c r="B418" s="180"/>
      <c r="C418" s="181"/>
      <c r="D418" s="182"/>
    </row>
    <row r="419" spans="1:4">
      <c r="A419" s="208" t="s">
        <v>50</v>
      </c>
      <c r="B419" s="180"/>
      <c r="C419" s="181"/>
      <c r="D419" s="182"/>
    </row>
    <row r="420" spans="1:4">
      <c r="A420" s="176"/>
    </row>
    <row r="421" spans="1:4">
      <c r="A421" s="176"/>
    </row>
    <row r="422" spans="1:4">
      <c r="A422" s="176"/>
    </row>
    <row r="423" spans="1:4">
      <c r="A423" s="176"/>
    </row>
    <row r="424" spans="1:4">
      <c r="A424" s="176"/>
    </row>
    <row r="425" spans="1:4">
      <c r="A425" s="176"/>
    </row>
    <row r="426" spans="1:4">
      <c r="A426" s="176"/>
    </row>
    <row r="427" spans="1:4">
      <c r="A427" s="176"/>
    </row>
    <row r="428" spans="1:4">
      <c r="A428" s="176"/>
    </row>
    <row r="429" spans="1:4">
      <c r="A429" s="176"/>
    </row>
    <row r="430" spans="1:4">
      <c r="A430" s="176"/>
    </row>
    <row r="431" spans="1:4">
      <c r="A431" s="176"/>
    </row>
    <row r="432" spans="1:4">
      <c r="A432" s="176"/>
    </row>
    <row r="433" spans="1:1">
      <c r="A433" s="176"/>
    </row>
    <row r="434" spans="1:1">
      <c r="A434" s="176"/>
    </row>
    <row r="435" spans="1:1">
      <c r="A435" s="176"/>
    </row>
    <row r="436" spans="1:1">
      <c r="A436" s="176"/>
    </row>
    <row r="437" spans="1:1">
      <c r="A437" s="176"/>
    </row>
    <row r="438" spans="1:1">
      <c r="A438" s="176"/>
    </row>
    <row r="439" spans="1:1">
      <c r="A439" s="176"/>
    </row>
    <row r="440" spans="1:1">
      <c r="A440" s="176"/>
    </row>
    <row r="441" spans="1:1">
      <c r="A441" s="176"/>
    </row>
    <row r="442" spans="1:1">
      <c r="A442" s="176"/>
    </row>
    <row r="443" spans="1:1">
      <c r="A443" s="176"/>
    </row>
    <row r="444" spans="1:1">
      <c r="A444" s="176"/>
    </row>
    <row r="445" spans="1:1">
      <c r="A445" s="176"/>
    </row>
    <row r="446" spans="1:1">
      <c r="A446" s="176"/>
    </row>
    <row r="447" spans="1:1">
      <c r="A447" s="176"/>
    </row>
    <row r="448" spans="1:1">
      <c r="A448" s="176"/>
    </row>
    <row r="449" spans="1:1">
      <c r="A449" s="176"/>
    </row>
    <row r="450" spans="1:1">
      <c r="A450" s="176"/>
    </row>
    <row r="451" spans="1:1">
      <c r="A451" s="176"/>
    </row>
    <row r="452" spans="1:1">
      <c r="A452" s="176"/>
    </row>
    <row r="453" spans="1:1">
      <c r="A453" s="176"/>
    </row>
    <row r="454" spans="1:1">
      <c r="A454" s="176"/>
    </row>
    <row r="455" spans="1:1">
      <c r="A455" s="176"/>
    </row>
    <row r="456" spans="1:1">
      <c r="A456" s="176"/>
    </row>
    <row r="457" spans="1:1">
      <c r="A457" s="176"/>
    </row>
    <row r="458" spans="1:1">
      <c r="A458" s="176"/>
    </row>
    <row r="459" spans="1:1">
      <c r="A459" s="176"/>
    </row>
    <row r="460" spans="1:1">
      <c r="A460" s="176"/>
    </row>
    <row r="461" spans="1:1">
      <c r="A461" s="176"/>
    </row>
    <row r="462" spans="1:1">
      <c r="A462" s="176"/>
    </row>
    <row r="463" spans="1:1">
      <c r="A463" s="176"/>
    </row>
    <row r="464" spans="1:1">
      <c r="A464" s="176"/>
    </row>
    <row r="465" spans="1:1">
      <c r="A465" s="176"/>
    </row>
    <row r="466" spans="1:1">
      <c r="A466" s="176"/>
    </row>
    <row r="467" spans="1:1">
      <c r="A467" s="176"/>
    </row>
    <row r="468" spans="1:1">
      <c r="A468" s="176"/>
    </row>
    <row r="469" spans="1:1">
      <c r="A469" s="176"/>
    </row>
    <row r="470" spans="1:1">
      <c r="A470" s="176"/>
    </row>
    <row r="499" spans="8:8">
      <c r="H499" s="190" t="s">
        <v>2324</v>
      </c>
    </row>
    <row r="500" spans="8:8">
      <c r="H500" s="190" t="s">
        <v>2322</v>
      </c>
    </row>
    <row r="501" spans="8:8">
      <c r="H501" s="190" t="s">
        <v>2323</v>
      </c>
    </row>
  </sheetData>
  <protectedRanges>
    <protectedRange algorithmName="SHA-512" hashValue="JpaTG13QcUu4F8PlrL5rpLgcMY+gbA93wIJ0nmcVPYfrYC0yc2MExC4VFJz+KKnHMqdsjfsePrUN1AwlA573uA==" saltValue="7ZKg3FKaH3YdNJf3qu41+Q==" spinCount="100000" sqref="H238:H240 D234:D236" name="Range1"/>
  </protectedRanges>
  <mergeCells count="1">
    <mergeCell ref="A2:D2"/>
  </mergeCells>
  <phoneticPr fontId="7" type="noConversion"/>
  <dataValidations count="2">
    <dataValidation type="whole" operator="greaterThan" allowBlank="1" showInputMessage="1" showErrorMessage="1" sqref="G238:G241 C234:C237" xr:uid="{00000000-0002-0000-1300-000000000000}">
      <formula1>-1</formula1>
    </dataValidation>
    <dataValidation type="list" allowBlank="1" showInputMessage="1" showErrorMessage="1" sqref="B312:B316" xr:uid="{00000000-0002-0000-1300-000001000000}">
      <formula1>$H$499:$H$501</formula1>
    </dataValidation>
  </dataValidations>
  <pageMargins left="0.74803149606299213" right="0.74803149606299213" top="0.98425196850393704" bottom="0.98425196850393704" header="0.51181102362204722" footer="0.51181102362204722"/>
  <pageSetup paperSize="9" scale="81" orientation="portrait" horizontalDpi="4294967294" r:id="rId1"/>
  <headerFooter alignWithMargins="0"/>
  <rowBreaks count="1" manualBreakCount="1">
    <brk id="125" max="4" man="1"/>
  </rowBreaks>
  <tableParts count="1">
    <tablePart r:id="rId2"/>
  </tablePar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33"/>
  <sheetViews>
    <sheetView view="pageBreakPreview" topLeftCell="A8" zoomScaleNormal="100" zoomScaleSheetLayoutView="100" workbookViewId="0">
      <selection activeCell="E29" sqref="E29"/>
    </sheetView>
  </sheetViews>
  <sheetFormatPr baseColWidth="10" defaultColWidth="8.83203125" defaultRowHeight="13"/>
  <cols>
    <col min="1" max="1" width="4.33203125" style="50" customWidth="1"/>
    <col min="2" max="2" width="6.5" style="50" customWidth="1"/>
    <col min="3" max="3" width="28.5" style="50" customWidth="1"/>
    <col min="4" max="4" width="14.5" style="50" customWidth="1"/>
    <col min="5" max="5" width="13.6640625" style="50" customWidth="1"/>
    <col min="6" max="6" width="19.5" style="50" customWidth="1"/>
    <col min="7" max="7" width="17.1640625" style="3" customWidth="1"/>
    <col min="8" max="10" width="19" style="50" customWidth="1"/>
    <col min="11" max="11" width="11.6640625" style="50" customWidth="1"/>
    <col min="12" max="12" width="23.5" style="50" customWidth="1"/>
    <col min="13" max="13" width="19" style="50" customWidth="1"/>
    <col min="14" max="14" width="13.1640625" style="50" customWidth="1"/>
    <col min="15" max="15" width="10.83203125" style="50" customWidth="1"/>
    <col min="16" max="16" width="11.1640625" style="50" customWidth="1"/>
    <col min="17" max="19" width="13.6640625" style="50" customWidth="1"/>
    <col min="20" max="20" width="11.1640625" style="50" customWidth="1"/>
    <col min="21" max="21" width="13.5" style="50" customWidth="1"/>
    <col min="22" max="22" width="16.6640625" style="50" customWidth="1"/>
    <col min="23" max="23" width="14.83203125" style="50" customWidth="1"/>
    <col min="24" max="24" width="18.1640625" style="50" customWidth="1"/>
    <col min="25" max="25" width="18.83203125" style="50" customWidth="1"/>
    <col min="26" max="26" width="28" style="50" customWidth="1"/>
    <col min="27" max="27" width="13.6640625" style="50" hidden="1" customWidth="1"/>
    <col min="28" max="16384" width="8.83203125" style="50"/>
  </cols>
  <sheetData>
    <row r="1" spans="1:27" s="27" customFormat="1" ht="25.5" hidden="1" customHeight="1">
      <c r="G1" s="379"/>
      <c r="L1" s="300" t="s">
        <v>990</v>
      </c>
      <c r="Y1" s="27" t="s">
        <v>991</v>
      </c>
      <c r="Z1" s="380" t="s">
        <v>992</v>
      </c>
      <c r="AA1" s="27" t="s">
        <v>993</v>
      </c>
    </row>
    <row r="2" spans="1:27" s="27" customFormat="1" ht="42" hidden="1">
      <c r="G2" s="379"/>
      <c r="L2" s="300" t="s">
        <v>990</v>
      </c>
      <c r="Y2" s="27" t="s">
        <v>994</v>
      </c>
      <c r="Z2" s="380" t="s">
        <v>133</v>
      </c>
      <c r="AA2" s="27" t="s">
        <v>995</v>
      </c>
    </row>
    <row r="3" spans="1:27" s="27" customFormat="1" ht="28" hidden="1">
      <c r="G3" s="379"/>
      <c r="L3" s="300" t="s">
        <v>990</v>
      </c>
      <c r="Y3" s="27" t="s">
        <v>996</v>
      </c>
      <c r="Z3" s="380" t="s">
        <v>135</v>
      </c>
      <c r="AA3" s="27" t="s">
        <v>997</v>
      </c>
    </row>
    <row r="4" spans="1:27" s="27" customFormat="1" ht="14" hidden="1">
      <c r="G4" s="379"/>
      <c r="L4" s="300" t="s">
        <v>990</v>
      </c>
      <c r="Y4" s="27" t="s">
        <v>998</v>
      </c>
      <c r="Z4" s="380" t="s">
        <v>136</v>
      </c>
    </row>
    <row r="5" spans="1:27" s="27" customFormat="1" ht="14" hidden="1">
      <c r="G5" s="379"/>
      <c r="L5" s="300" t="s">
        <v>990</v>
      </c>
      <c r="Y5" s="27" t="s">
        <v>999</v>
      </c>
      <c r="Z5" s="380" t="s">
        <v>137</v>
      </c>
    </row>
    <row r="6" spans="1:27" s="27" customFormat="1" ht="14" hidden="1">
      <c r="G6" s="379"/>
      <c r="L6" s="300" t="s">
        <v>990</v>
      </c>
      <c r="Z6" s="380" t="s">
        <v>138</v>
      </c>
    </row>
    <row r="7" spans="1:27" s="27" customFormat="1" ht="14" hidden="1">
      <c r="G7" s="379"/>
      <c r="L7" s="300" t="s">
        <v>990</v>
      </c>
      <c r="Z7" s="380" t="s">
        <v>139</v>
      </c>
    </row>
    <row r="8" spans="1:27" s="221" customFormat="1" ht="27" customHeight="1" thickBot="1">
      <c r="A8" s="220" t="s">
        <v>1000</v>
      </c>
      <c r="B8" s="222"/>
      <c r="C8" s="220"/>
      <c r="D8" s="400"/>
      <c r="E8" s="400"/>
      <c r="F8" s="221" t="s">
        <v>1001</v>
      </c>
      <c r="L8" s="220" t="s">
        <v>1002</v>
      </c>
      <c r="M8" s="222"/>
      <c r="P8" s="222"/>
      <c r="Q8" s="222"/>
      <c r="R8" s="222"/>
      <c r="S8" s="222"/>
      <c r="T8" s="222"/>
      <c r="U8" s="222"/>
      <c r="V8" s="222"/>
      <c r="W8" s="222"/>
      <c r="X8" s="222"/>
      <c r="Y8" s="222"/>
    </row>
    <row r="9" spans="1:27" s="221" customFormat="1" ht="40.5" customHeight="1" thickBot="1">
      <c r="A9" s="220"/>
      <c r="B9" s="395"/>
      <c r="C9" s="398" t="s">
        <v>1003</v>
      </c>
      <c r="D9" s="402"/>
      <c r="E9" s="381"/>
      <c r="F9" s="1160" t="s">
        <v>1004</v>
      </c>
      <c r="G9" s="1161"/>
      <c r="H9" s="1161"/>
      <c r="I9" s="1161"/>
      <c r="J9" s="1162"/>
      <c r="K9" s="399"/>
      <c r="L9" s="220" t="s">
        <v>1005</v>
      </c>
      <c r="M9" s="222"/>
      <c r="P9" s="222"/>
      <c r="Q9" s="222"/>
      <c r="R9" s="222"/>
      <c r="S9" s="222"/>
      <c r="T9" s="222"/>
      <c r="U9" s="222"/>
      <c r="V9" s="222"/>
      <c r="W9" s="222"/>
      <c r="X9" s="222"/>
      <c r="Y9" s="378"/>
    </row>
    <row r="10" spans="1:27" s="219" customFormat="1" ht="53.25" customHeight="1" thickBot="1">
      <c r="A10" s="382"/>
      <c r="B10" s="396" t="s">
        <v>1006</v>
      </c>
      <c r="C10" s="384" t="s">
        <v>1007</v>
      </c>
      <c r="D10" s="401" t="s">
        <v>1008</v>
      </c>
      <c r="E10" s="401" t="s">
        <v>1009</v>
      </c>
      <c r="F10" s="385" t="s">
        <v>1010</v>
      </c>
      <c r="G10" s="385" t="s">
        <v>1011</v>
      </c>
      <c r="H10" s="385" t="s">
        <v>1012</v>
      </c>
      <c r="I10" s="385" t="s">
        <v>1013</v>
      </c>
      <c r="J10" s="386" t="s">
        <v>82</v>
      </c>
      <c r="K10" s="397" t="s">
        <v>1014</v>
      </c>
      <c r="L10" s="383" t="s">
        <v>1015</v>
      </c>
      <c r="M10" s="218" t="s">
        <v>1016</v>
      </c>
      <c r="N10" s="218" t="s">
        <v>156</v>
      </c>
      <c r="O10" s="218" t="s">
        <v>1017</v>
      </c>
      <c r="P10" s="218" t="s">
        <v>943</v>
      </c>
      <c r="Q10" s="218" t="s">
        <v>1018</v>
      </c>
      <c r="R10" s="218" t="s">
        <v>1019</v>
      </c>
      <c r="S10" s="218" t="s">
        <v>1020</v>
      </c>
      <c r="T10" s="218" t="s">
        <v>1021</v>
      </c>
      <c r="U10" s="218" t="s">
        <v>1022</v>
      </c>
      <c r="V10" s="218" t="s">
        <v>1023</v>
      </c>
      <c r="W10" s="218" t="s">
        <v>1024</v>
      </c>
      <c r="X10" s="218" t="s">
        <v>1025</v>
      </c>
      <c r="Z10" s="219" t="s">
        <v>1026</v>
      </c>
      <c r="AA10" s="388" t="s">
        <v>1027</v>
      </c>
    </row>
    <row r="11" spans="1:27" s="390" customFormat="1" ht="28">
      <c r="A11" s="388"/>
      <c r="B11" s="389"/>
      <c r="C11" s="391" t="s">
        <v>1028</v>
      </c>
      <c r="D11" s="388"/>
      <c r="E11" s="388"/>
      <c r="F11" s="391"/>
      <c r="G11" s="392"/>
      <c r="H11" s="391"/>
      <c r="I11" s="391"/>
      <c r="J11" s="391"/>
      <c r="K11" s="391"/>
      <c r="L11" s="388"/>
      <c r="M11" s="388"/>
      <c r="N11" s="388"/>
      <c r="O11" s="388"/>
      <c r="P11" s="388"/>
      <c r="Q11" s="388"/>
      <c r="R11" s="388"/>
      <c r="S11" s="388"/>
      <c r="T11" s="388"/>
      <c r="U11" s="388"/>
      <c r="V11" s="388"/>
      <c r="W11" s="388"/>
      <c r="X11" s="389"/>
      <c r="AA11" s="388" t="s">
        <v>1029</v>
      </c>
    </row>
    <row r="12" spans="1:27" s="390" customFormat="1" ht="28">
      <c r="A12" s="388">
        <v>1</v>
      </c>
      <c r="B12" s="389" t="s">
        <v>1030</v>
      </c>
      <c r="C12" s="391" t="s">
        <v>1031</v>
      </c>
      <c r="D12" s="388" t="s">
        <v>46</v>
      </c>
      <c r="E12" s="388"/>
      <c r="F12" s="391" t="s">
        <v>1032</v>
      </c>
      <c r="G12" s="392" t="s">
        <v>1033</v>
      </c>
      <c r="H12" s="391" t="s">
        <v>1034</v>
      </c>
      <c r="I12" s="391">
        <v>4567</v>
      </c>
      <c r="J12" s="391" t="s">
        <v>1035</v>
      </c>
      <c r="K12" s="388">
        <v>2</v>
      </c>
      <c r="L12" s="388" t="s">
        <v>1036</v>
      </c>
      <c r="M12" s="388"/>
      <c r="N12" s="388" t="s">
        <v>993</v>
      </c>
      <c r="O12" s="388" t="s">
        <v>1037</v>
      </c>
      <c r="P12" s="388" t="s">
        <v>999</v>
      </c>
      <c r="Q12" s="388" t="s">
        <v>1038</v>
      </c>
      <c r="R12" s="388" t="s">
        <v>1029</v>
      </c>
      <c r="S12" s="388" t="s">
        <v>1039</v>
      </c>
      <c r="T12" s="388" t="s">
        <v>1040</v>
      </c>
      <c r="U12" s="388" t="s">
        <v>139</v>
      </c>
      <c r="V12" s="388"/>
      <c r="W12" s="388"/>
      <c r="X12" s="389"/>
      <c r="AA12" s="388" t="s">
        <v>1041</v>
      </c>
    </row>
    <row r="13" spans="1:27" s="390" customFormat="1" ht="33" customHeight="1">
      <c r="B13" s="389"/>
      <c r="C13" s="393"/>
      <c r="D13" s="388" t="s">
        <v>46</v>
      </c>
      <c r="E13" s="388"/>
      <c r="F13" s="393"/>
      <c r="G13" s="394"/>
      <c r="H13" s="393"/>
      <c r="I13" s="393"/>
      <c r="J13" s="393"/>
      <c r="K13" s="393"/>
      <c r="L13" s="388" t="s">
        <v>1042</v>
      </c>
      <c r="M13" s="388"/>
      <c r="N13" s="388" t="s">
        <v>993</v>
      </c>
      <c r="O13" s="388" t="s">
        <v>1043</v>
      </c>
      <c r="P13" s="388" t="s">
        <v>999</v>
      </c>
      <c r="Q13" s="388" t="s">
        <v>1038</v>
      </c>
      <c r="R13" s="388" t="s">
        <v>1029</v>
      </c>
      <c r="S13" s="388" t="s">
        <v>1039</v>
      </c>
      <c r="T13" s="388" t="s">
        <v>1044</v>
      </c>
      <c r="U13" s="388" t="s">
        <v>139</v>
      </c>
      <c r="V13" s="388"/>
      <c r="W13" s="388"/>
      <c r="X13" s="389" t="s">
        <v>1045</v>
      </c>
    </row>
    <row r="14" spans="1:27" ht="12.5" customHeight="1">
      <c r="A14" s="49">
        <v>2</v>
      </c>
      <c r="B14" s="48"/>
      <c r="C14" s="49"/>
      <c r="D14" s="49"/>
      <c r="E14" s="49"/>
      <c r="F14" s="49"/>
      <c r="G14" s="387"/>
      <c r="H14" s="49"/>
      <c r="I14" s="49"/>
      <c r="J14" s="49"/>
      <c r="K14" s="49"/>
      <c r="L14" s="49"/>
      <c r="M14" s="49"/>
      <c r="N14" s="49"/>
      <c r="O14" s="49"/>
      <c r="P14" s="49"/>
      <c r="Q14" s="49"/>
      <c r="R14" s="388"/>
      <c r="S14" s="49"/>
      <c r="T14" s="49"/>
      <c r="U14" s="49"/>
      <c r="V14" s="388"/>
      <c r="W14" s="388"/>
      <c r="X14" s="48"/>
      <c r="AA14" s="50">
        <v>1.1000000000000001</v>
      </c>
    </row>
    <row r="15" spans="1:27" ht="12.5" customHeight="1">
      <c r="A15" s="49">
        <v>3</v>
      </c>
      <c r="B15" s="48"/>
      <c r="C15" s="49"/>
      <c r="D15" s="49"/>
      <c r="E15" s="49"/>
      <c r="F15" s="49"/>
      <c r="G15" s="387"/>
      <c r="H15" s="49"/>
      <c r="I15" s="49"/>
      <c r="J15" s="49"/>
      <c r="K15" s="49"/>
      <c r="L15" s="49"/>
      <c r="M15" s="49"/>
      <c r="N15" s="49"/>
      <c r="O15" s="49"/>
      <c r="P15" s="49"/>
      <c r="Q15" s="49"/>
      <c r="R15" s="388"/>
      <c r="S15" s="49"/>
      <c r="T15" s="49"/>
      <c r="U15" s="49"/>
      <c r="V15" s="388"/>
      <c r="W15" s="388"/>
      <c r="X15" s="48"/>
      <c r="AA15" s="50">
        <v>1.2</v>
      </c>
    </row>
    <row r="16" spans="1:27" ht="12.5" customHeight="1">
      <c r="A16" s="49">
        <v>4</v>
      </c>
      <c r="B16" s="48"/>
      <c r="C16" s="49"/>
      <c r="D16" s="49"/>
      <c r="E16" s="49"/>
      <c r="F16" s="49"/>
      <c r="G16" s="387"/>
      <c r="H16" s="49"/>
      <c r="I16" s="49"/>
      <c r="J16" s="49"/>
      <c r="K16" s="49"/>
      <c r="L16" s="49"/>
      <c r="M16" s="49"/>
      <c r="N16" s="49"/>
      <c r="O16" s="49"/>
      <c r="P16" s="49"/>
      <c r="Q16" s="49"/>
      <c r="R16" s="388"/>
      <c r="S16" s="49"/>
      <c r="T16" s="49"/>
      <c r="U16" s="49"/>
      <c r="V16" s="388"/>
      <c r="W16" s="388"/>
      <c r="X16" s="48"/>
      <c r="AA16" s="50">
        <v>1.3</v>
      </c>
    </row>
    <row r="17" spans="1:27" ht="12.5" customHeight="1">
      <c r="A17" s="49">
        <v>5</v>
      </c>
      <c r="B17" s="48"/>
      <c r="C17" s="49"/>
      <c r="D17" s="49"/>
      <c r="E17" s="49"/>
      <c r="F17" s="49"/>
      <c r="G17" s="387"/>
      <c r="H17" s="49"/>
      <c r="I17" s="49"/>
      <c r="J17" s="49"/>
      <c r="K17" s="49"/>
      <c r="L17" s="49"/>
      <c r="M17" s="49"/>
      <c r="N17" s="49"/>
      <c r="O17" s="49"/>
      <c r="P17" s="49"/>
      <c r="Q17" s="49"/>
      <c r="R17" s="388"/>
      <c r="S17" s="49"/>
      <c r="T17" s="49"/>
      <c r="U17" s="49"/>
      <c r="V17" s="388"/>
      <c r="W17" s="388"/>
      <c r="X17" s="48"/>
      <c r="AA17" s="50">
        <v>1.4</v>
      </c>
    </row>
    <row r="18" spans="1:27" ht="12.5" customHeight="1">
      <c r="A18" s="49">
        <v>6</v>
      </c>
      <c r="B18" s="48"/>
      <c r="C18" s="49"/>
      <c r="D18" s="49"/>
      <c r="E18" s="49"/>
      <c r="F18" s="49"/>
      <c r="G18" s="387"/>
      <c r="H18" s="49"/>
      <c r="I18" s="49"/>
      <c r="J18" s="49"/>
      <c r="K18" s="49"/>
      <c r="L18" s="49"/>
      <c r="M18" s="49"/>
      <c r="N18" s="49"/>
      <c r="O18" s="49"/>
      <c r="P18" s="49"/>
      <c r="Q18" s="49"/>
      <c r="R18" s="388"/>
      <c r="S18" s="49"/>
      <c r="T18" s="49"/>
      <c r="U18" s="49"/>
      <c r="V18" s="388"/>
      <c r="W18" s="388"/>
      <c r="X18" s="48"/>
      <c r="AA18" s="50">
        <v>1.5</v>
      </c>
    </row>
    <row r="19" spans="1:27" ht="12.5" customHeight="1">
      <c r="A19" s="49">
        <v>7</v>
      </c>
      <c r="B19" s="48"/>
      <c r="C19" s="49"/>
      <c r="D19" s="49"/>
      <c r="E19" s="49"/>
      <c r="F19" s="49"/>
      <c r="G19" s="387"/>
      <c r="H19" s="49"/>
      <c r="I19" s="49"/>
      <c r="J19" s="49"/>
      <c r="K19" s="49"/>
      <c r="L19" s="49"/>
      <c r="M19" s="49"/>
      <c r="N19" s="49"/>
      <c r="O19" s="49"/>
      <c r="P19" s="49"/>
      <c r="Q19" s="49"/>
      <c r="R19" s="388"/>
      <c r="S19" s="49"/>
      <c r="T19" s="49"/>
      <c r="U19" s="49"/>
      <c r="V19" s="388"/>
      <c r="W19" s="388"/>
      <c r="X19" s="48"/>
      <c r="AA19" s="50">
        <v>1.6</v>
      </c>
    </row>
    <row r="20" spans="1:27" ht="12.5" customHeight="1">
      <c r="A20" s="49">
        <v>8</v>
      </c>
      <c r="B20" s="48"/>
      <c r="C20" s="49"/>
      <c r="D20" s="49"/>
      <c r="E20" s="49"/>
      <c r="F20" s="49"/>
      <c r="G20" s="387"/>
      <c r="H20" s="49"/>
      <c r="I20" s="49"/>
      <c r="J20" s="49"/>
      <c r="K20" s="49"/>
      <c r="L20" s="49"/>
      <c r="M20" s="49"/>
      <c r="N20" s="49"/>
      <c r="O20" s="49"/>
      <c r="P20" s="49"/>
      <c r="Q20" s="49"/>
      <c r="R20" s="388"/>
      <c r="S20" s="49"/>
      <c r="T20" s="49"/>
      <c r="U20" s="49"/>
      <c r="V20" s="388"/>
      <c r="W20" s="388"/>
      <c r="X20" s="48"/>
      <c r="AA20" s="50">
        <v>1.7</v>
      </c>
    </row>
    <row r="21" spans="1:27" ht="12.5" customHeight="1">
      <c r="A21" s="49">
        <v>9</v>
      </c>
      <c r="B21" s="48"/>
      <c r="C21" s="49"/>
      <c r="D21" s="49"/>
      <c r="E21" s="49"/>
      <c r="F21" s="49"/>
      <c r="G21" s="387"/>
      <c r="H21" s="49"/>
      <c r="I21" s="49"/>
      <c r="J21" s="49"/>
      <c r="K21" s="49"/>
      <c r="L21" s="49"/>
      <c r="M21" s="49"/>
      <c r="N21" s="49"/>
      <c r="O21" s="49"/>
      <c r="P21" s="49"/>
      <c r="Q21" s="49"/>
      <c r="R21" s="388"/>
      <c r="S21" s="49"/>
      <c r="T21" s="49"/>
      <c r="U21" s="49"/>
      <c r="V21" s="388"/>
      <c r="W21" s="388"/>
      <c r="X21" s="48"/>
      <c r="AA21" s="50">
        <v>2.1</v>
      </c>
    </row>
    <row r="22" spans="1:27" ht="12.5" customHeight="1">
      <c r="A22" s="49">
        <v>10</v>
      </c>
      <c r="B22" s="48"/>
      <c r="C22" s="49"/>
      <c r="D22" s="49"/>
      <c r="E22" s="49"/>
      <c r="F22" s="49"/>
      <c r="G22" s="387"/>
      <c r="H22" s="49"/>
      <c r="I22" s="49"/>
      <c r="J22" s="49"/>
      <c r="K22" s="49"/>
      <c r="L22" s="49"/>
      <c r="M22" s="49"/>
      <c r="N22" s="49"/>
      <c r="O22" s="49"/>
      <c r="P22" s="49"/>
      <c r="Q22" s="49"/>
      <c r="R22" s="388"/>
      <c r="S22" s="49"/>
      <c r="T22" s="49"/>
      <c r="U22" s="49"/>
      <c r="V22" s="388"/>
      <c r="W22" s="388"/>
      <c r="X22" s="48"/>
      <c r="AA22" s="50">
        <v>2.2000000000000002</v>
      </c>
    </row>
    <row r="23" spans="1:27" ht="12.5" customHeight="1">
      <c r="A23" s="49">
        <v>11</v>
      </c>
      <c r="B23" s="48"/>
      <c r="C23" s="49"/>
      <c r="D23" s="49"/>
      <c r="E23" s="49"/>
      <c r="F23" s="49"/>
      <c r="G23" s="387"/>
      <c r="H23" s="49"/>
      <c r="I23" s="49"/>
      <c r="J23" s="49"/>
      <c r="K23" s="49"/>
      <c r="L23" s="49"/>
      <c r="M23" s="49"/>
      <c r="N23" s="49"/>
      <c r="O23" s="49"/>
      <c r="P23" s="49"/>
      <c r="Q23" s="49"/>
      <c r="R23" s="388"/>
      <c r="S23" s="49"/>
      <c r="T23" s="49"/>
      <c r="U23" s="49"/>
      <c r="V23" s="388"/>
      <c r="W23" s="388"/>
      <c r="X23" s="48"/>
      <c r="AA23" s="50">
        <v>3.1</v>
      </c>
    </row>
    <row r="24" spans="1:27" ht="12.5" customHeight="1">
      <c r="A24" s="49">
        <v>12</v>
      </c>
      <c r="B24" s="48"/>
      <c r="C24" s="49"/>
      <c r="D24" s="49"/>
      <c r="E24" s="49"/>
      <c r="F24" s="49"/>
      <c r="G24" s="387"/>
      <c r="H24" s="49"/>
      <c r="I24" s="49"/>
      <c r="J24" s="49"/>
      <c r="K24" s="49"/>
      <c r="L24" s="49"/>
      <c r="M24" s="49"/>
      <c r="N24" s="49"/>
      <c r="O24" s="49"/>
      <c r="P24" s="49"/>
      <c r="Q24" s="49"/>
      <c r="R24" s="388"/>
      <c r="S24" s="49"/>
      <c r="T24" s="49"/>
      <c r="U24" s="49"/>
      <c r="V24" s="388"/>
      <c r="W24" s="388"/>
      <c r="X24" s="48"/>
      <c r="AA24" s="50">
        <v>3.2</v>
      </c>
    </row>
    <row r="25" spans="1:27" ht="12.5" customHeight="1">
      <c r="A25" s="49">
        <v>13</v>
      </c>
      <c r="B25" s="48"/>
      <c r="C25" s="49"/>
      <c r="D25" s="49"/>
      <c r="E25" s="49"/>
      <c r="F25" s="49"/>
      <c r="G25" s="387"/>
      <c r="H25" s="49"/>
      <c r="I25" s="49"/>
      <c r="J25" s="49"/>
      <c r="K25" s="49"/>
      <c r="L25" s="49"/>
      <c r="M25" s="49"/>
      <c r="N25" s="49"/>
      <c r="O25" s="49"/>
      <c r="P25" s="49"/>
      <c r="Q25" s="49"/>
      <c r="R25" s="388"/>
      <c r="S25" s="49"/>
      <c r="T25" s="49"/>
      <c r="U25" s="49"/>
      <c r="V25" s="388"/>
      <c r="W25" s="388"/>
      <c r="X25" s="48"/>
      <c r="AA25" s="50">
        <v>3.3</v>
      </c>
    </row>
    <row r="26" spans="1:27">
      <c r="A26" s="49">
        <v>14</v>
      </c>
      <c r="B26" s="48"/>
      <c r="C26" s="49"/>
      <c r="D26" s="49"/>
      <c r="E26" s="49"/>
      <c r="F26" s="49"/>
      <c r="G26" s="387"/>
      <c r="H26" s="49"/>
      <c r="I26" s="49"/>
      <c r="J26" s="49"/>
      <c r="K26" s="49"/>
      <c r="L26" s="49"/>
      <c r="M26" s="49"/>
      <c r="N26" s="49"/>
      <c r="O26" s="49"/>
      <c r="P26" s="49"/>
      <c r="Q26" s="49"/>
      <c r="R26" s="388"/>
      <c r="S26" s="49"/>
      <c r="T26" s="49"/>
      <c r="U26" s="49"/>
      <c r="V26" s="388"/>
      <c r="W26" s="388"/>
      <c r="X26" s="48"/>
      <c r="AA26" s="50">
        <v>3.4</v>
      </c>
    </row>
    <row r="27" spans="1:27">
      <c r="A27" s="49">
        <v>15</v>
      </c>
      <c r="B27" s="48"/>
      <c r="C27" s="49"/>
      <c r="D27" s="49"/>
      <c r="E27" s="49"/>
      <c r="F27" s="49"/>
      <c r="G27" s="387"/>
      <c r="H27" s="49"/>
      <c r="I27" s="49"/>
      <c r="J27" s="49"/>
      <c r="K27" s="49"/>
      <c r="L27" s="49"/>
      <c r="M27" s="49"/>
      <c r="N27" s="49"/>
      <c r="O27" s="49"/>
      <c r="P27" s="49"/>
      <c r="Q27" s="49"/>
      <c r="R27" s="388"/>
      <c r="S27" s="49"/>
      <c r="T27" s="49"/>
      <c r="U27" s="49"/>
      <c r="V27" s="388"/>
      <c r="W27" s="388"/>
      <c r="X27" s="48"/>
      <c r="AA27" s="50">
        <v>4.0999999999999996</v>
      </c>
    </row>
    <row r="28" spans="1:27">
      <c r="A28" s="49">
        <v>16</v>
      </c>
      <c r="B28" s="48"/>
      <c r="C28" s="49"/>
      <c r="D28" s="49"/>
      <c r="E28" s="49"/>
      <c r="F28" s="49"/>
      <c r="G28" s="387"/>
      <c r="H28" s="49"/>
      <c r="I28" s="49"/>
      <c r="J28" s="49"/>
      <c r="K28" s="49"/>
      <c r="L28" s="49"/>
      <c r="M28" s="49"/>
      <c r="N28" s="49"/>
      <c r="O28" s="49"/>
      <c r="P28" s="49"/>
      <c r="Q28" s="49"/>
      <c r="R28" s="388"/>
      <c r="S28" s="49"/>
      <c r="T28" s="49"/>
      <c r="U28" s="49"/>
      <c r="V28" s="388"/>
      <c r="W28" s="388"/>
      <c r="X28" s="48"/>
      <c r="AA28" s="50">
        <v>4.2</v>
      </c>
    </row>
    <row r="29" spans="1:27">
      <c r="A29" s="49">
        <v>17</v>
      </c>
      <c r="B29" s="48"/>
      <c r="C29" s="49"/>
      <c r="D29" s="49"/>
      <c r="E29" s="49"/>
      <c r="F29" s="49"/>
      <c r="G29" s="387"/>
      <c r="H29" s="49"/>
      <c r="I29" s="49"/>
      <c r="J29" s="49"/>
      <c r="K29" s="49"/>
      <c r="L29" s="49"/>
      <c r="M29" s="49"/>
      <c r="N29" s="49"/>
      <c r="O29" s="49"/>
      <c r="P29" s="49"/>
      <c r="Q29" s="49"/>
      <c r="R29" s="388"/>
      <c r="S29" s="49"/>
      <c r="T29" s="49"/>
      <c r="U29" s="49"/>
      <c r="V29" s="388"/>
      <c r="W29" s="388"/>
      <c r="X29" s="48"/>
      <c r="AA29" s="50">
        <v>4.3</v>
      </c>
    </row>
    <row r="30" spans="1:27">
      <c r="A30" s="49">
        <v>18</v>
      </c>
      <c r="B30" s="48"/>
      <c r="C30" s="49"/>
      <c r="D30" s="49"/>
      <c r="E30" s="49"/>
      <c r="F30" s="49"/>
      <c r="G30" s="387"/>
      <c r="H30" s="49"/>
      <c r="I30" s="49"/>
      <c r="J30" s="49"/>
      <c r="K30" s="49"/>
      <c r="L30" s="49"/>
      <c r="M30" s="49"/>
      <c r="N30" s="49"/>
      <c r="O30" s="49"/>
      <c r="P30" s="49"/>
      <c r="Q30" s="49"/>
      <c r="R30" s="388"/>
      <c r="S30" s="49"/>
      <c r="T30" s="49"/>
      <c r="U30" s="49"/>
      <c r="V30" s="388"/>
      <c r="W30" s="388"/>
      <c r="X30" s="48"/>
      <c r="AA30" s="50">
        <v>5.0999999999999996</v>
      </c>
    </row>
    <row r="31" spans="1:27">
      <c r="A31" s="49">
        <v>19</v>
      </c>
      <c r="B31" s="48"/>
      <c r="C31" s="49"/>
      <c r="D31" s="49"/>
      <c r="E31" s="49"/>
      <c r="F31" s="49"/>
      <c r="G31" s="387"/>
      <c r="H31" s="49"/>
      <c r="I31" s="49"/>
      <c r="J31" s="49"/>
      <c r="K31" s="49"/>
      <c r="L31" s="49"/>
      <c r="M31" s="49"/>
      <c r="N31" s="49"/>
      <c r="O31" s="49"/>
      <c r="P31" s="49"/>
      <c r="Q31" s="49"/>
      <c r="R31" s="388"/>
      <c r="S31" s="49"/>
      <c r="T31" s="49"/>
      <c r="U31" s="49"/>
      <c r="V31" s="388"/>
      <c r="W31" s="388"/>
      <c r="X31" s="48"/>
      <c r="AA31" s="50">
        <v>5.2</v>
      </c>
    </row>
    <row r="32" spans="1:27">
      <c r="A32" s="49">
        <v>20</v>
      </c>
      <c r="B32" s="48"/>
      <c r="C32" s="51"/>
      <c r="D32" s="49"/>
      <c r="E32" s="49"/>
      <c r="F32" s="49"/>
      <c r="G32" s="387"/>
      <c r="H32" s="49"/>
      <c r="I32" s="49"/>
      <c r="J32" s="49"/>
      <c r="K32" s="51"/>
      <c r="L32" s="49"/>
      <c r="M32" s="49"/>
      <c r="N32" s="49"/>
      <c r="O32" s="49"/>
      <c r="P32" s="49"/>
      <c r="Q32" s="49"/>
      <c r="R32" s="388"/>
      <c r="S32" s="49"/>
      <c r="T32" s="49"/>
      <c r="U32" s="49"/>
      <c r="V32" s="388"/>
      <c r="W32" s="388"/>
      <c r="X32" s="48"/>
      <c r="AA32" s="50">
        <v>5.3</v>
      </c>
    </row>
    <row r="33" spans="1:20" ht="14">
      <c r="A33" s="51" t="s">
        <v>1046</v>
      </c>
      <c r="R33" s="388"/>
      <c r="T33" s="191"/>
    </row>
  </sheetData>
  <autoFilter ref="A10:Y10" xr:uid="{00000000-0009-0000-0000-000014000000}"/>
  <mergeCells count="1">
    <mergeCell ref="F9:J9"/>
  </mergeCells>
  <phoneticPr fontId="7" type="noConversion"/>
  <dataValidations count="5">
    <dataValidation type="list" allowBlank="1" showInputMessage="1" showErrorMessage="1" sqref="U11:U32" xr:uid="{00000000-0002-0000-1400-000000000000}">
      <formula1>$Z$2:$Z$7</formula1>
    </dataValidation>
    <dataValidation type="list" allowBlank="1" showInputMessage="1" showErrorMessage="1" sqref="P11:P31" xr:uid="{00000000-0002-0000-1400-000001000000}">
      <formula1>$Y$2:$Y$5</formula1>
    </dataValidation>
    <dataValidation type="list" allowBlank="1" showInputMessage="1" showErrorMessage="1" sqref="N11:N31" xr:uid="{00000000-0002-0000-1400-000002000000}">
      <formula1>$AA$1:$AA$3</formula1>
    </dataValidation>
    <dataValidation type="list" allowBlank="1" showInputMessage="1" showErrorMessage="1" sqref="R11:R33" xr:uid="{00000000-0002-0000-1400-000003000000}">
      <formula1>$AA$10:$AA$12</formula1>
    </dataValidation>
    <dataValidation type="list" allowBlank="1" showInputMessage="1" showErrorMessage="1" sqref="V11:W32" xr:uid="{00000000-0002-0000-1400-000004000000}">
      <formula1>$AA$14:$AA$32</formula1>
    </dataValidation>
  </dataValidations>
  <pageMargins left="0.75" right="0.75" top="1" bottom="1" header="0.5" footer="0.5"/>
  <pageSetup paperSize="9"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75"/>
  <sheetViews>
    <sheetView topLeftCell="A2" zoomScale="90" zoomScaleNormal="90" zoomScaleSheetLayoutView="100" workbookViewId="0">
      <selection activeCell="E29" sqref="E29"/>
    </sheetView>
  </sheetViews>
  <sheetFormatPr baseColWidth="10" defaultColWidth="9.1640625" defaultRowHeight="14"/>
  <cols>
    <col min="1" max="1" width="18.6640625" style="408" customWidth="1"/>
    <col min="2" max="2" width="39.1640625" style="408" customWidth="1"/>
    <col min="3" max="3" width="13.1640625" style="408" customWidth="1"/>
    <col min="4" max="6" width="9.1640625" style="408"/>
    <col min="7" max="7" width="31.83203125" style="408" customWidth="1"/>
    <col min="8" max="8" width="63.83203125" style="408" customWidth="1"/>
    <col min="9" max="16384" width="9.1640625" style="408"/>
  </cols>
  <sheetData>
    <row r="1" spans="1:10" ht="15.75" hidden="1" customHeight="1">
      <c r="A1" s="52" t="s">
        <v>1047</v>
      </c>
    </row>
    <row r="2" spans="1:10">
      <c r="A2" s="403" t="s">
        <v>1048</v>
      </c>
      <c r="B2" s="403" t="s">
        <v>1049</v>
      </c>
    </row>
    <row r="3" spans="1:10">
      <c r="A3" s="403" t="s">
        <v>1050</v>
      </c>
      <c r="B3" s="403" t="s">
        <v>1051</v>
      </c>
    </row>
    <row r="4" spans="1:10">
      <c r="A4" s="403" t="s">
        <v>1052</v>
      </c>
      <c r="B4" s="403" t="s">
        <v>1053</v>
      </c>
    </row>
    <row r="5" spans="1:10" ht="14.25" hidden="1" customHeight="1">
      <c r="A5" s="403"/>
      <c r="B5" s="404"/>
    </row>
    <row r="6" spans="1:10">
      <c r="A6" s="53" t="s">
        <v>1054</v>
      </c>
    </row>
    <row r="7" spans="1:10">
      <c r="A7" s="53" t="s">
        <v>1055</v>
      </c>
      <c r="B7" s="54" t="s">
        <v>1056</v>
      </c>
      <c r="C7" s="17"/>
      <c r="D7" s="17"/>
      <c r="E7" s="55"/>
      <c r="F7" s="17"/>
      <c r="G7" s="55"/>
      <c r="H7" s="17"/>
      <c r="I7" s="17"/>
      <c r="J7" s="17"/>
    </row>
    <row r="8" spans="1:10">
      <c r="A8" s="17"/>
      <c r="B8" s="54" t="s">
        <v>1057</v>
      </c>
      <c r="C8" s="17"/>
      <c r="D8" s="17"/>
      <c r="E8" s="55"/>
      <c r="F8" s="17"/>
      <c r="G8" s="55"/>
      <c r="H8" s="17"/>
      <c r="I8" s="17"/>
      <c r="J8" s="17"/>
    </row>
    <row r="9" spans="1:10">
      <c r="A9" s="17"/>
      <c r="B9" s="54" t="s">
        <v>1058</v>
      </c>
      <c r="C9" s="17"/>
      <c r="D9" s="17"/>
      <c r="E9" s="55"/>
      <c r="F9" s="17"/>
      <c r="G9" s="55"/>
      <c r="H9" s="17"/>
      <c r="I9" s="17"/>
      <c r="J9" s="17"/>
    </row>
    <row r="10" spans="1:10">
      <c r="A10" s="17"/>
      <c r="B10" s="54" t="s">
        <v>1059</v>
      </c>
      <c r="C10" s="17"/>
      <c r="D10" s="17"/>
      <c r="E10" s="55"/>
      <c r="F10" s="17"/>
      <c r="G10" s="55"/>
      <c r="H10" s="17"/>
      <c r="I10" s="17"/>
      <c r="J10" s="17"/>
    </row>
    <row r="11" spans="1:10">
      <c r="A11" s="17"/>
      <c r="B11" s="54" t="s">
        <v>1060</v>
      </c>
      <c r="C11" s="17"/>
      <c r="D11" s="17"/>
      <c r="E11" s="55"/>
      <c r="F11" s="17"/>
      <c r="G11" s="55"/>
      <c r="H11" s="17"/>
      <c r="I11" s="17"/>
      <c r="J11" s="17"/>
    </row>
    <row r="12" spans="1:10">
      <c r="B12" s="54" t="s">
        <v>1061</v>
      </c>
    </row>
    <row r="13" spans="1:10">
      <c r="A13" s="17"/>
      <c r="B13" s="54" t="s">
        <v>1062</v>
      </c>
      <c r="C13" s="17"/>
      <c r="D13" s="17"/>
      <c r="E13" s="55"/>
      <c r="F13" s="17"/>
      <c r="G13" s="55"/>
      <c r="H13" s="17"/>
      <c r="I13" s="17"/>
      <c r="J13" s="17"/>
    </row>
    <row r="14" spans="1:10">
      <c r="A14" s="17"/>
      <c r="B14" s="54" t="s">
        <v>1063</v>
      </c>
      <c r="C14" s="17"/>
      <c r="D14" s="17"/>
      <c r="E14" s="55"/>
      <c r="F14" s="17"/>
      <c r="G14" s="55"/>
      <c r="H14" s="17"/>
      <c r="I14" s="17"/>
      <c r="J14" s="17"/>
    </row>
    <row r="15" spans="1:10">
      <c r="A15" s="17"/>
      <c r="B15" s="54"/>
      <c r="C15" s="17"/>
      <c r="D15" s="17"/>
      <c r="E15" s="55"/>
      <c r="F15" s="17"/>
      <c r="G15" s="55"/>
      <c r="H15" s="17"/>
      <c r="I15" s="17"/>
      <c r="J15" s="17"/>
    </row>
    <row r="16" spans="1:10">
      <c r="A16" s="522" t="s">
        <v>1064</v>
      </c>
      <c r="B16" s="523"/>
      <c r="C16" s="56" t="s">
        <v>46</v>
      </c>
      <c r="D16" s="56" t="s">
        <v>47</v>
      </c>
      <c r="E16" s="56" t="s">
        <v>48</v>
      </c>
      <c r="F16" s="56" t="s">
        <v>49</v>
      </c>
      <c r="G16" s="56" t="s">
        <v>50</v>
      </c>
      <c r="H16" s="17"/>
      <c r="I16" s="17"/>
      <c r="J16" s="17"/>
    </row>
    <row r="17" spans="1:10">
      <c r="A17" s="57" t="s">
        <v>1065</v>
      </c>
      <c r="B17" s="57" t="s">
        <v>1066</v>
      </c>
      <c r="C17" s="327">
        <f>C42</f>
        <v>0</v>
      </c>
      <c r="D17" s="327">
        <f>C42</f>
        <v>0</v>
      </c>
      <c r="E17" s="328">
        <f>C42</f>
        <v>0</v>
      </c>
      <c r="F17" s="327">
        <f>C42</f>
        <v>0</v>
      </c>
      <c r="G17" s="327">
        <f>C42</f>
        <v>0</v>
      </c>
      <c r="H17" s="17"/>
      <c r="I17" s="17"/>
      <c r="J17" s="17"/>
    </row>
    <row r="18" spans="1:10">
      <c r="A18" s="59"/>
      <c r="B18" s="57" t="s">
        <v>1067</v>
      </c>
      <c r="C18" s="327">
        <f>D42</f>
        <v>0</v>
      </c>
      <c r="D18" s="327">
        <f>E42</f>
        <v>0</v>
      </c>
      <c r="E18" s="327">
        <f>E42</f>
        <v>0</v>
      </c>
      <c r="F18" s="327">
        <f>E42</f>
        <v>0</v>
      </c>
      <c r="G18" s="327">
        <f>E42</f>
        <v>0</v>
      </c>
      <c r="H18" s="17"/>
      <c r="I18" s="17"/>
      <c r="J18" s="17"/>
    </row>
    <row r="19" spans="1:10">
      <c r="A19" s="57" t="s">
        <v>106</v>
      </c>
      <c r="B19" s="57" t="s">
        <v>1066</v>
      </c>
      <c r="C19" s="327">
        <f>C64</f>
        <v>0</v>
      </c>
      <c r="D19" s="327">
        <f>C64</f>
        <v>0</v>
      </c>
      <c r="E19" s="327">
        <f>C64</f>
        <v>0</v>
      </c>
      <c r="F19" s="327">
        <f>C64</f>
        <v>0</v>
      </c>
      <c r="G19" s="327">
        <f>C64</f>
        <v>0</v>
      </c>
      <c r="H19" s="17"/>
      <c r="I19" s="17"/>
      <c r="J19" s="17"/>
    </row>
    <row r="20" spans="1:10">
      <c r="A20" s="59"/>
      <c r="B20" s="57" t="s">
        <v>1067</v>
      </c>
      <c r="C20" s="327">
        <f>D64</f>
        <v>0</v>
      </c>
      <c r="D20" s="327">
        <f>E64</f>
        <v>0</v>
      </c>
      <c r="E20" s="327">
        <f>E64</f>
        <v>0</v>
      </c>
      <c r="F20" s="327">
        <f>E64</f>
        <v>0</v>
      </c>
      <c r="G20" s="327">
        <f>E64</f>
        <v>0</v>
      </c>
      <c r="H20" s="17"/>
      <c r="I20" s="17"/>
      <c r="J20" s="17"/>
    </row>
    <row r="21" spans="1:10">
      <c r="B21" s="54"/>
      <c r="C21" s="17"/>
      <c r="D21" s="17"/>
      <c r="E21" s="17"/>
      <c r="F21" s="17"/>
      <c r="H21" s="17"/>
      <c r="I21" s="17"/>
      <c r="J21" s="17"/>
    </row>
    <row r="22" spans="1:10">
      <c r="A22" s="522" t="s">
        <v>1068</v>
      </c>
      <c r="B22" s="523"/>
      <c r="C22" s="56" t="s">
        <v>1069</v>
      </c>
      <c r="D22" s="56" t="s">
        <v>47</v>
      </c>
      <c r="E22" s="56" t="s">
        <v>48</v>
      </c>
      <c r="F22" s="56" t="s">
        <v>49</v>
      </c>
      <c r="G22" s="56" t="s">
        <v>50</v>
      </c>
      <c r="H22" s="17"/>
      <c r="I22" s="17"/>
      <c r="J22" s="17"/>
    </row>
    <row r="23" spans="1:10">
      <c r="A23" s="57" t="s">
        <v>1065</v>
      </c>
      <c r="B23" s="57" t="s">
        <v>1066</v>
      </c>
      <c r="C23" s="327">
        <f>C42</f>
        <v>0</v>
      </c>
      <c r="D23" s="327">
        <f>C42</f>
        <v>0</v>
      </c>
      <c r="E23" s="327">
        <f>C42</f>
        <v>0</v>
      </c>
      <c r="F23" s="327">
        <f>C42</f>
        <v>0</v>
      </c>
      <c r="G23" s="327">
        <f>C42</f>
        <v>0</v>
      </c>
      <c r="H23" s="17"/>
      <c r="I23" s="17"/>
      <c r="J23" s="17"/>
    </row>
    <row r="24" spans="1:10">
      <c r="A24" s="59"/>
      <c r="B24" s="57" t="s">
        <v>1067</v>
      </c>
      <c r="C24" s="327">
        <f>F42</f>
        <v>0</v>
      </c>
      <c r="D24" s="327">
        <f>E42</f>
        <v>0</v>
      </c>
      <c r="E24" s="327">
        <f>E42</f>
        <v>0</v>
      </c>
      <c r="F24" s="327">
        <f>E42</f>
        <v>0</v>
      </c>
      <c r="G24" s="327">
        <f>E42</f>
        <v>0</v>
      </c>
      <c r="H24" s="17"/>
      <c r="I24" s="17"/>
      <c r="J24" s="17"/>
    </row>
    <row r="25" spans="1:10">
      <c r="A25" s="57" t="s">
        <v>106</v>
      </c>
      <c r="B25" s="57" t="s">
        <v>1066</v>
      </c>
      <c r="C25" s="327">
        <f>C64</f>
        <v>0</v>
      </c>
      <c r="D25" s="327">
        <f>C64</f>
        <v>0</v>
      </c>
      <c r="E25" s="327">
        <f>C64</f>
        <v>0</v>
      </c>
      <c r="F25" s="327">
        <f>C64</f>
        <v>0</v>
      </c>
      <c r="G25" s="327">
        <f>C64</f>
        <v>0</v>
      </c>
      <c r="H25" s="17"/>
      <c r="I25" s="17"/>
      <c r="J25" s="17"/>
    </row>
    <row r="26" spans="1:10">
      <c r="A26" s="59"/>
      <c r="B26" s="57" t="s">
        <v>1067</v>
      </c>
      <c r="C26" s="327">
        <f>F64</f>
        <v>0</v>
      </c>
      <c r="D26" s="327">
        <f>E64</f>
        <v>0</v>
      </c>
      <c r="E26" s="327">
        <f>E64</f>
        <v>0</v>
      </c>
      <c r="F26" s="327">
        <f>E64</f>
        <v>0</v>
      </c>
      <c r="G26" s="327">
        <f>E64</f>
        <v>0</v>
      </c>
      <c r="H26" s="17"/>
      <c r="I26" s="17"/>
      <c r="J26" s="17"/>
    </row>
    <row r="27" spans="1:10">
      <c r="A27" s="60" t="s">
        <v>1070</v>
      </c>
      <c r="B27" s="17"/>
      <c r="C27" s="17"/>
      <c r="F27" s="17"/>
      <c r="G27" s="17"/>
      <c r="H27" s="17"/>
      <c r="I27" s="17"/>
      <c r="J27" s="17"/>
    </row>
    <row r="28" spans="1:10">
      <c r="A28" s="60" t="s">
        <v>1071</v>
      </c>
      <c r="B28" s="17"/>
      <c r="D28" s="408" t="s">
        <v>1072</v>
      </c>
      <c r="E28" s="61" t="s">
        <v>1073</v>
      </c>
      <c r="F28" s="17"/>
      <c r="G28" s="17"/>
      <c r="H28" s="17"/>
      <c r="I28" s="17"/>
      <c r="J28" s="17"/>
    </row>
    <row r="29" spans="1:10">
      <c r="A29" s="54" t="s">
        <v>1074</v>
      </c>
      <c r="B29" s="62" t="s">
        <v>1075</v>
      </c>
      <c r="C29" s="54" t="s">
        <v>1076</v>
      </c>
      <c r="D29" s="54" t="s">
        <v>46</v>
      </c>
      <c r="E29" s="54" t="s">
        <v>1077</v>
      </c>
      <c r="F29" s="54" t="s">
        <v>1069</v>
      </c>
      <c r="G29" s="17"/>
      <c r="H29" s="17"/>
      <c r="I29" s="17"/>
      <c r="J29" s="17"/>
    </row>
    <row r="30" spans="1:10">
      <c r="A30" s="17" t="s">
        <v>1078</v>
      </c>
      <c r="B30" s="408" t="s">
        <v>1079</v>
      </c>
      <c r="C30" s="63"/>
      <c r="D30" s="326"/>
      <c r="E30" s="326"/>
      <c r="F30" s="326"/>
      <c r="H30" s="17"/>
      <c r="I30" s="17"/>
      <c r="J30" s="17"/>
    </row>
    <row r="31" spans="1:10">
      <c r="A31" s="17" t="s">
        <v>1030</v>
      </c>
      <c r="B31" s="408" t="s">
        <v>1080</v>
      </c>
      <c r="C31" s="58"/>
      <c r="D31" s="326"/>
      <c r="E31" s="326"/>
      <c r="F31" s="326"/>
      <c r="G31" s="17"/>
      <c r="H31" s="17"/>
      <c r="I31" s="17"/>
      <c r="J31" s="17"/>
    </row>
    <row r="32" spans="1:10">
      <c r="A32" s="408" t="s">
        <v>1081</v>
      </c>
      <c r="B32" s="408" t="s">
        <v>1082</v>
      </c>
      <c r="C32" s="58"/>
      <c r="D32" s="408">
        <v>0</v>
      </c>
      <c r="E32" s="408">
        <f>ROUNDUP((0.8*SQRT(C32)),0)</f>
        <v>0</v>
      </c>
      <c r="F32" s="408">
        <f>ROUNDUP((0.8*SQRT(C32)),0)</f>
        <v>0</v>
      </c>
    </row>
    <row r="33" spans="1:10">
      <c r="A33" s="17" t="s">
        <v>1083</v>
      </c>
      <c r="B33" s="408" t="s">
        <v>1084</v>
      </c>
      <c r="C33" s="58"/>
      <c r="D33" s="326"/>
      <c r="E33" s="326"/>
      <c r="F33" s="326"/>
      <c r="G33" s="17"/>
      <c r="H33" s="17"/>
      <c r="I33" s="17"/>
      <c r="J33" s="17"/>
    </row>
    <row r="34" spans="1:10" ht="18.75" customHeight="1">
      <c r="A34" s="17" t="s">
        <v>1085</v>
      </c>
      <c r="B34" s="408" t="s">
        <v>1086</v>
      </c>
      <c r="C34" s="58"/>
      <c r="D34" s="326"/>
      <c r="E34" s="326"/>
      <c r="F34" s="326"/>
      <c r="I34" s="17"/>
      <c r="J34" s="17"/>
    </row>
    <row r="35" spans="1:10">
      <c r="A35" s="408" t="s">
        <v>1087</v>
      </c>
      <c r="B35" s="408" t="s">
        <v>1088</v>
      </c>
      <c r="C35" s="58"/>
      <c r="D35" s="408">
        <v>0</v>
      </c>
      <c r="E35" s="408">
        <f>ROUNDUP((0.8*SQRT(C35)),0)</f>
        <v>0</v>
      </c>
      <c r="F35" s="408">
        <f>ROUNDUP((0.8*SQRT(C35)),0)</f>
        <v>0</v>
      </c>
      <c r="G35" s="524" t="s">
        <v>1089</v>
      </c>
      <c r="H35" s="524"/>
    </row>
    <row r="36" spans="1:10">
      <c r="A36" s="17" t="s">
        <v>1090</v>
      </c>
      <c r="B36" s="408" t="s">
        <v>1091</v>
      </c>
      <c r="C36" s="58"/>
      <c r="D36" s="326"/>
      <c r="E36" s="326"/>
      <c r="F36" s="326"/>
      <c r="G36" s="17"/>
      <c r="H36" s="17"/>
      <c r="I36" s="17"/>
      <c r="J36" s="17"/>
    </row>
    <row r="37" spans="1:10">
      <c r="A37" s="17" t="s">
        <v>1092</v>
      </c>
      <c r="B37" s="408" t="s">
        <v>1093</v>
      </c>
      <c r="C37" s="58"/>
      <c r="D37" s="326"/>
      <c r="E37" s="326"/>
      <c r="F37" s="326"/>
      <c r="G37" s="17"/>
      <c r="H37" s="17"/>
      <c r="I37" s="17"/>
      <c r="J37" s="17"/>
    </row>
    <row r="38" spans="1:10">
      <c r="A38" s="408" t="s">
        <v>1094</v>
      </c>
      <c r="B38" s="408" t="s">
        <v>1095</v>
      </c>
      <c r="C38" s="58"/>
      <c r="D38" s="408">
        <v>0</v>
      </c>
      <c r="E38" s="408">
        <f>ROUNDUP((0.8*SQRT(C38)),0)</f>
        <v>0</v>
      </c>
      <c r="F38" s="408">
        <f>ROUNDUP((0.8*SQRT(C38)),0)</f>
        <v>0</v>
      </c>
      <c r="G38" s="409"/>
      <c r="H38" s="17"/>
    </row>
    <row r="39" spans="1:10">
      <c r="A39" s="17" t="s">
        <v>1090</v>
      </c>
      <c r="B39" s="408" t="s">
        <v>1096</v>
      </c>
      <c r="C39" s="58"/>
      <c r="D39" s="326"/>
      <c r="E39" s="326"/>
      <c r="F39" s="326"/>
      <c r="G39" s="17"/>
      <c r="H39" s="17"/>
      <c r="I39" s="17"/>
      <c r="J39" s="17"/>
    </row>
    <row r="40" spans="1:10">
      <c r="A40" s="17" t="s">
        <v>1092</v>
      </c>
      <c r="B40" s="408" t="s">
        <v>1097</v>
      </c>
      <c r="C40" s="58"/>
      <c r="D40" s="326"/>
      <c r="E40" s="326"/>
      <c r="F40" s="326"/>
      <c r="G40" s="17"/>
      <c r="H40" s="17"/>
      <c r="I40" s="17"/>
      <c r="J40" s="17"/>
    </row>
    <row r="41" spans="1:10">
      <c r="A41" s="408" t="s">
        <v>1098</v>
      </c>
      <c r="B41" s="17" t="s">
        <v>1099</v>
      </c>
      <c r="C41" s="58"/>
      <c r="D41" s="408">
        <v>0</v>
      </c>
      <c r="E41" s="408">
        <f>ROUNDUP((0.8*SQRT(C41)),0)</f>
        <v>0</v>
      </c>
      <c r="F41" s="408">
        <f>ROUNDUP((0.8*SQRT(C41)),0)</f>
        <v>0</v>
      </c>
      <c r="G41" s="409"/>
      <c r="H41" s="17"/>
    </row>
    <row r="42" spans="1:10">
      <c r="A42" s="54"/>
      <c r="B42" s="194" t="s">
        <v>1100</v>
      </c>
      <c r="C42" s="192">
        <f>SUM(C30:C41)</f>
        <v>0</v>
      </c>
      <c r="D42" s="2">
        <f>ROUNDUP((0.8*SQRT(C30+C31+C33+C34+C36+C37+C39+C40)),0)</f>
        <v>0</v>
      </c>
      <c r="E42" s="2">
        <f>(D42*0.5)+(E32+E35+E38+E41)</f>
        <v>0</v>
      </c>
      <c r="F42" s="2">
        <f>E42</f>
        <v>0</v>
      </c>
      <c r="G42" s="17"/>
      <c r="H42" s="17"/>
      <c r="I42" s="17"/>
      <c r="J42" s="17"/>
    </row>
    <row r="43" spans="1:10">
      <c r="A43" s="17"/>
      <c r="B43" s="17"/>
      <c r="C43" s="17"/>
      <c r="D43" s="17"/>
      <c r="E43" s="17"/>
      <c r="F43" s="17"/>
      <c r="G43" s="17"/>
      <c r="H43" s="17"/>
      <c r="I43" s="17"/>
      <c r="J43" s="17"/>
    </row>
    <row r="45" spans="1:10">
      <c r="A45" s="60" t="s">
        <v>1101</v>
      </c>
    </row>
    <row r="46" spans="1:10">
      <c r="A46" s="65" t="s">
        <v>1102</v>
      </c>
      <c r="B46" s="62"/>
    </row>
    <row r="47" spans="1:10">
      <c r="A47" s="65" t="s">
        <v>1103</v>
      </c>
      <c r="B47" s="62"/>
    </row>
    <row r="48" spans="1:10">
      <c r="A48" s="62" t="s">
        <v>1104</v>
      </c>
      <c r="B48" s="62" t="s">
        <v>1105</v>
      </c>
      <c r="C48" s="61" t="s">
        <v>1073</v>
      </c>
    </row>
    <row r="49" spans="1:8">
      <c r="A49" s="494" t="s">
        <v>1106</v>
      </c>
      <c r="B49" s="62"/>
      <c r="E49" s="61"/>
    </row>
    <row r="50" spans="1:8">
      <c r="B50" s="62"/>
      <c r="E50" s="61"/>
    </row>
    <row r="51" spans="1:8">
      <c r="A51" s="62" t="s">
        <v>1074</v>
      </c>
      <c r="B51" s="62" t="s">
        <v>1107</v>
      </c>
      <c r="C51" s="62" t="s">
        <v>1108</v>
      </c>
      <c r="D51" s="62" t="s">
        <v>46</v>
      </c>
      <c r="E51" s="62" t="s">
        <v>1077</v>
      </c>
      <c r="F51" s="62" t="s">
        <v>1069</v>
      </c>
    </row>
    <row r="52" spans="1:8">
      <c r="A52" s="408" t="s">
        <v>1078</v>
      </c>
      <c r="B52" s="408" t="s">
        <v>1079</v>
      </c>
      <c r="C52" s="58"/>
      <c r="D52" s="408">
        <f>C52</f>
        <v>0</v>
      </c>
      <c r="E52" s="408">
        <f>ROUNDUP((0.8*C52),0)</f>
        <v>0</v>
      </c>
      <c r="F52" s="408">
        <f>ROUNDUP((0.8*C52),0)</f>
        <v>0</v>
      </c>
      <c r="G52" s="408" t="s">
        <v>1109</v>
      </c>
    </row>
    <row r="53" spans="1:8">
      <c r="A53" s="408" t="s">
        <v>1030</v>
      </c>
      <c r="B53" s="408" t="s">
        <v>1080</v>
      </c>
      <c r="C53" s="58"/>
      <c r="D53" s="408">
        <f>C53</f>
        <v>0</v>
      </c>
      <c r="E53" s="408">
        <f>ROUNDUP((0.8*C53),0)</f>
        <v>0</v>
      </c>
      <c r="F53" s="408">
        <f>ROUNDUP((0.8*C53),0)</f>
        <v>0</v>
      </c>
      <c r="G53" s="408" t="s">
        <v>1109</v>
      </c>
    </row>
    <row r="54" spans="1:8">
      <c r="A54" s="408" t="s">
        <v>1081</v>
      </c>
      <c r="B54" s="408" t="s">
        <v>1082</v>
      </c>
      <c r="C54" s="58"/>
      <c r="D54" s="408">
        <v>0</v>
      </c>
      <c r="E54" s="408">
        <f>C54</f>
        <v>0</v>
      </c>
      <c r="F54" s="408">
        <f>C54</f>
        <v>0</v>
      </c>
    </row>
    <row r="55" spans="1:8" ht="14.25" customHeight="1">
      <c r="A55" s="408" t="s">
        <v>1083</v>
      </c>
      <c r="B55" s="408" t="s">
        <v>1084</v>
      </c>
      <c r="C55" s="58"/>
      <c r="D55" s="408">
        <f>ROUNDUP((0.3*C55),0)</f>
        <v>0</v>
      </c>
      <c r="E55" s="408">
        <f>ROUNDUP((0.2*C55),0)</f>
        <v>0</v>
      </c>
      <c r="F55" s="66">
        <f>ROUNDUP((0.2*C55),0)</f>
        <v>0</v>
      </c>
      <c r="G55" s="525" t="s">
        <v>1110</v>
      </c>
    </row>
    <row r="56" spans="1:8" ht="14.25" customHeight="1">
      <c r="A56" s="408" t="s">
        <v>1085</v>
      </c>
      <c r="B56" s="408" t="s">
        <v>1086</v>
      </c>
      <c r="C56" s="58"/>
      <c r="D56" s="408">
        <f>ROUNDUP((0.3*C56),0)</f>
        <v>0</v>
      </c>
      <c r="E56" s="408">
        <f>ROUNDUP((0.2*C56),0)</f>
        <v>0</v>
      </c>
      <c r="F56" s="66">
        <f>ROUNDUP((0.2*C56),0)</f>
        <v>0</v>
      </c>
      <c r="G56" s="525"/>
    </row>
    <row r="57" spans="1:8">
      <c r="A57" s="408" t="s">
        <v>1087</v>
      </c>
      <c r="B57" s="408" t="s">
        <v>1088</v>
      </c>
      <c r="C57" s="58"/>
      <c r="D57" s="408">
        <v>0</v>
      </c>
      <c r="E57" s="408">
        <f>ROUNDUP((0.3*C57),0)</f>
        <v>0</v>
      </c>
      <c r="F57" s="66">
        <f>ROUNDUP((0.3*C57),0)</f>
        <v>0</v>
      </c>
      <c r="G57" s="68"/>
    </row>
    <row r="58" spans="1:8" ht="14.25" customHeight="1">
      <c r="A58" s="408" t="s">
        <v>1111</v>
      </c>
      <c r="B58" s="408" t="s">
        <v>1091</v>
      </c>
      <c r="C58" s="58"/>
      <c r="D58" s="408">
        <f>ROUNDUP((0.8*SQRT(C58)),0)</f>
        <v>0</v>
      </c>
      <c r="E58" s="408">
        <f>ROUNDUP((0.6*SQRT(C58)),0)</f>
        <v>0</v>
      </c>
      <c r="F58" s="408">
        <f>ROUNDUP((0.6*SQRT(C58)),0)</f>
        <v>0</v>
      </c>
      <c r="G58" s="526" t="s">
        <v>1112</v>
      </c>
    </row>
    <row r="59" spans="1:8" ht="14.25" customHeight="1">
      <c r="A59" s="408" t="s">
        <v>1092</v>
      </c>
      <c r="B59" s="408" t="s">
        <v>1093</v>
      </c>
      <c r="C59" s="58"/>
      <c r="D59" s="408">
        <f>ROUNDUP((0.8*SQRT(C59)),0)</f>
        <v>0</v>
      </c>
      <c r="E59" s="408">
        <f>ROUNDUP((0.6*SQRT(C59)),0)</f>
        <v>0</v>
      </c>
      <c r="F59" s="408">
        <f>ROUNDUP((0.6*SQRT(C59)),0)</f>
        <v>0</v>
      </c>
      <c r="G59" s="526"/>
      <c r="H59" s="17"/>
    </row>
    <row r="60" spans="1:8">
      <c r="A60" s="408" t="s">
        <v>1094</v>
      </c>
      <c r="B60" s="408" t="s">
        <v>1095</v>
      </c>
      <c r="C60" s="58"/>
      <c r="D60" s="408">
        <v>0</v>
      </c>
      <c r="E60" s="408">
        <f>ROUNDUP((0.8*SQRT(C60)),0)</f>
        <v>0</v>
      </c>
      <c r="F60" s="408">
        <f>ROUNDUP((0.8*SQRT(C60)),0)</f>
        <v>0</v>
      </c>
      <c r="G60" s="409"/>
      <c r="H60" s="17"/>
    </row>
    <row r="61" spans="1:8" ht="14.25" customHeight="1">
      <c r="A61" s="408" t="s">
        <v>1113</v>
      </c>
      <c r="B61" s="17" t="s">
        <v>1114</v>
      </c>
      <c r="C61" s="58"/>
      <c r="D61" s="408">
        <f>ROUNDUP((0.6*SQRT(C61)),0)</f>
        <v>0</v>
      </c>
      <c r="E61" s="408">
        <f>ROUNDUP((0.3*SQRT(C61)),0)</f>
        <v>0</v>
      </c>
      <c r="F61" s="408">
        <f>ROUNDUP((0.3*SQRT(C61)),0)</f>
        <v>0</v>
      </c>
      <c r="G61" s="526" t="s">
        <v>1115</v>
      </c>
      <c r="H61" s="625" t="s">
        <v>1116</v>
      </c>
    </row>
    <row r="62" spans="1:8" ht="36.75" customHeight="1">
      <c r="A62" s="408" t="s">
        <v>1117</v>
      </c>
      <c r="B62" s="17" t="s">
        <v>1118</v>
      </c>
      <c r="C62" s="58"/>
      <c r="D62" s="408">
        <f>ROUNDUP((0.6*SQRT(C62)),0)</f>
        <v>0</v>
      </c>
      <c r="E62" s="408">
        <f>ROUNDUP((0.3*SQRT(C62)),0)</f>
        <v>0</v>
      </c>
      <c r="F62" s="408">
        <f>ROUNDUP((0.3*SQRT(C62)),0)</f>
        <v>0</v>
      </c>
      <c r="G62" s="526"/>
      <c r="H62" s="625"/>
    </row>
    <row r="63" spans="1:8">
      <c r="A63" s="408" t="s">
        <v>1098</v>
      </c>
      <c r="B63" s="17" t="s">
        <v>1099</v>
      </c>
      <c r="C63" s="58"/>
      <c r="D63" s="408">
        <v>0</v>
      </c>
      <c r="E63" s="408">
        <f>ROUNDUP((0.6*SQRT(C63)),0)</f>
        <v>0</v>
      </c>
      <c r="F63" s="408">
        <f>ROUNDUP((0.6*SQRT(C63)),0)</f>
        <v>0</v>
      </c>
      <c r="G63" s="409"/>
      <c r="H63" s="17"/>
    </row>
    <row r="64" spans="1:8">
      <c r="B64" s="194" t="s">
        <v>1100</v>
      </c>
      <c r="C64" s="192">
        <f>SUM(C52:C63)</f>
        <v>0</v>
      </c>
      <c r="D64" s="193">
        <f>SUM(D52:D63)</f>
        <v>0</v>
      </c>
      <c r="E64" s="193">
        <f>SUM(E52:E63)</f>
        <v>0</v>
      </c>
      <c r="F64" s="193">
        <f>SUM(F52:F63)</f>
        <v>0</v>
      </c>
      <c r="G64" s="409"/>
      <c r="H64" s="17"/>
    </row>
    <row r="66" spans="1:8">
      <c r="A66" s="69" t="s">
        <v>1119</v>
      </c>
      <c r="C66" s="17"/>
      <c r="D66" s="70" t="s">
        <v>1120</v>
      </c>
      <c r="E66" s="17"/>
      <c r="F66" s="17"/>
    </row>
    <row r="67" spans="1:8">
      <c r="A67" s="69" t="s">
        <v>1102</v>
      </c>
      <c r="B67" s="70"/>
      <c r="C67" s="17"/>
      <c r="D67" s="17"/>
      <c r="E67" s="17"/>
      <c r="F67" s="17"/>
    </row>
    <row r="68" spans="1:8">
      <c r="A68" s="69" t="s">
        <v>1121</v>
      </c>
      <c r="B68" s="70"/>
      <c r="C68" s="17"/>
      <c r="D68" s="17"/>
      <c r="E68" s="17"/>
      <c r="F68" s="17"/>
    </row>
    <row r="69" spans="1:8">
      <c r="A69" s="62" t="s">
        <v>1122</v>
      </c>
      <c r="B69" s="54" t="s">
        <v>1123</v>
      </c>
      <c r="C69" s="521" t="s">
        <v>1124</v>
      </c>
      <c r="D69" s="17"/>
      <c r="E69" s="61"/>
      <c r="F69" s="17"/>
      <c r="G69" s="17"/>
    </row>
    <row r="70" spans="1:8" ht="16.5" customHeight="1">
      <c r="A70" s="54" t="s">
        <v>1074</v>
      </c>
      <c r="B70" s="62" t="s">
        <v>1125</v>
      </c>
      <c r="C70" s="54" t="s">
        <v>1076</v>
      </c>
      <c r="D70" s="54" t="s">
        <v>46</v>
      </c>
      <c r="E70" s="54" t="s">
        <v>1077</v>
      </c>
      <c r="F70" s="54" t="s">
        <v>1069</v>
      </c>
      <c r="G70" s="17"/>
    </row>
    <row r="71" spans="1:8" ht="14.25" customHeight="1">
      <c r="A71" s="4" t="s">
        <v>1078</v>
      </c>
      <c r="B71" s="3" t="s">
        <v>1126</v>
      </c>
      <c r="C71" s="71">
        <v>900</v>
      </c>
      <c r="D71" s="4">
        <v>1</v>
      </c>
      <c r="E71" s="4">
        <v>1</v>
      </c>
      <c r="F71" s="4">
        <v>1</v>
      </c>
      <c r="G71" s="17"/>
    </row>
    <row r="72" spans="1:8" ht="14.25" customHeight="1">
      <c r="A72" s="4" t="s">
        <v>1030</v>
      </c>
      <c r="B72" s="3" t="s">
        <v>1126</v>
      </c>
      <c r="C72" s="71">
        <v>0</v>
      </c>
      <c r="D72" s="4">
        <v>1</v>
      </c>
      <c r="E72" s="4">
        <v>1</v>
      </c>
      <c r="F72" s="4">
        <v>1</v>
      </c>
      <c r="G72" s="17"/>
    </row>
    <row r="73" spans="1:8" ht="14.25" customHeight="1">
      <c r="A73" s="17" t="s">
        <v>1127</v>
      </c>
      <c r="B73" s="408" t="s">
        <v>1128</v>
      </c>
      <c r="C73" s="58">
        <v>900</v>
      </c>
      <c r="D73" s="4">
        <v>1</v>
      </c>
      <c r="E73" s="4">
        <v>1</v>
      </c>
      <c r="F73" s="4">
        <v>1</v>
      </c>
      <c r="G73" s="625" t="s">
        <v>1116</v>
      </c>
      <c r="H73" s="625"/>
    </row>
    <row r="74" spans="1:8" ht="14.25" customHeight="1">
      <c r="A74" s="17" t="s">
        <v>1083</v>
      </c>
      <c r="B74" s="408" t="s">
        <v>1129</v>
      </c>
      <c r="C74" s="58">
        <v>0</v>
      </c>
      <c r="D74" s="4">
        <v>1</v>
      </c>
      <c r="E74" s="4">
        <v>1</v>
      </c>
      <c r="F74" s="4">
        <v>1</v>
      </c>
      <c r="G74" s="625"/>
      <c r="H74" s="625"/>
    </row>
    <row r="75" spans="1:8">
      <c r="A75" s="54"/>
      <c r="B75" s="194" t="s">
        <v>1100</v>
      </c>
      <c r="C75" s="17"/>
      <c r="D75" s="64">
        <f>SUM(D71:D74)</f>
        <v>4</v>
      </c>
      <c r="E75" s="64">
        <f>SUM(E71:E74)</f>
        <v>4</v>
      </c>
      <c r="F75" s="64">
        <f>SUM(F71:F74)</f>
        <v>4</v>
      </c>
      <c r="G75" s="17"/>
    </row>
  </sheetData>
  <phoneticPr fontId="7" type="noConversion"/>
  <pageMargins left="0.75" right="0.75" top="1" bottom="1" header="0.5" footer="0.5"/>
  <pageSetup paperSize="9" scale="43" orientation="portrait" r:id="rId1"/>
  <headerFooter alignWithMargins="0"/>
  <rowBreaks count="1" manualBreakCount="1">
    <brk id="43"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39"/>
  <sheetViews>
    <sheetView view="pageBreakPreview" zoomScaleNormal="90" zoomScaleSheetLayoutView="100" workbookViewId="0">
      <pane ySplit="1" topLeftCell="A2" activePane="bottomLeft" state="frozen"/>
      <selection activeCell="E29" sqref="E29"/>
      <selection pane="bottomLeft" activeCell="E29" sqref="E29"/>
    </sheetView>
  </sheetViews>
  <sheetFormatPr baseColWidth="10" defaultColWidth="9" defaultRowHeight="14"/>
  <cols>
    <col min="1" max="1" width="6" style="36" customWidth="1"/>
    <col min="2" max="2" width="98.5" style="14" customWidth="1"/>
    <col min="3" max="3" width="6.5" style="72" customWidth="1"/>
    <col min="4" max="4" width="9" style="72"/>
    <col min="5" max="16384" width="9" style="1"/>
  </cols>
  <sheetData>
    <row r="1" spans="1:4" s="225" customFormat="1">
      <c r="A1" s="119" t="s">
        <v>1130</v>
      </c>
      <c r="B1" s="195"/>
      <c r="C1" s="195"/>
      <c r="D1" s="114"/>
    </row>
    <row r="2" spans="1:4">
      <c r="A2" s="116"/>
      <c r="B2" s="113"/>
      <c r="C2" s="113"/>
      <c r="D2" s="110"/>
    </row>
    <row r="3" spans="1:4">
      <c r="A3" s="234"/>
      <c r="B3" s="226"/>
      <c r="C3" s="227"/>
      <c r="D3" s="228"/>
    </row>
    <row r="4" spans="1:4">
      <c r="A4" s="229"/>
      <c r="B4" s="127"/>
      <c r="C4" s="127"/>
      <c r="D4" s="127"/>
    </row>
    <row r="5" spans="1:4">
      <c r="A5" s="230"/>
      <c r="B5" s="19"/>
      <c r="C5" s="19"/>
      <c r="D5" s="19"/>
    </row>
    <row r="6" spans="1:4">
      <c r="A6" s="230"/>
      <c r="B6" s="19"/>
      <c r="C6" s="19"/>
      <c r="D6" s="19"/>
    </row>
    <row r="7" spans="1:4">
      <c r="A7" s="230"/>
      <c r="B7" s="19"/>
      <c r="C7" s="19"/>
      <c r="D7" s="19"/>
    </row>
    <row r="8" spans="1:4">
      <c r="A8" s="230"/>
      <c r="B8" s="19"/>
      <c r="C8" s="19"/>
      <c r="D8" s="19"/>
    </row>
    <row r="9" spans="1:4">
      <c r="A9" s="145"/>
      <c r="B9" s="72"/>
      <c r="D9" s="76"/>
    </row>
    <row r="10" spans="1:4">
      <c r="A10" s="233"/>
      <c r="B10" s="236"/>
      <c r="C10" s="238"/>
      <c r="D10" s="239"/>
    </row>
    <row r="11" spans="1:4">
      <c r="A11" s="231"/>
      <c r="B11" s="127"/>
      <c r="C11" s="127"/>
      <c r="D11" s="127"/>
    </row>
    <row r="12" spans="1:4">
      <c r="A12" s="232"/>
      <c r="B12" s="19"/>
      <c r="C12" s="19"/>
      <c r="D12" s="19"/>
    </row>
    <row r="13" spans="1:4">
      <c r="A13" s="232"/>
      <c r="B13" s="19"/>
      <c r="C13" s="19"/>
      <c r="D13" s="19"/>
    </row>
    <row r="14" spans="1:4">
      <c r="A14" s="232"/>
      <c r="B14" s="19"/>
      <c r="C14" s="19"/>
      <c r="D14" s="19"/>
    </row>
    <row r="15" spans="1:4">
      <c r="A15" s="232"/>
      <c r="B15" s="19"/>
      <c r="C15" s="19"/>
      <c r="D15" s="19"/>
    </row>
    <row r="16" spans="1:4">
      <c r="A16" s="145"/>
      <c r="B16" s="72"/>
      <c r="D16" s="76"/>
    </row>
    <row r="17" spans="1:4">
      <c r="A17" s="233"/>
      <c r="B17" s="236"/>
      <c r="C17" s="238"/>
      <c r="D17" s="239"/>
    </row>
    <row r="18" spans="1:4">
      <c r="A18" s="231"/>
      <c r="B18" s="127"/>
      <c r="C18" s="127"/>
      <c r="D18" s="127"/>
    </row>
    <row r="19" spans="1:4">
      <c r="A19" s="232"/>
      <c r="B19" s="19"/>
      <c r="C19" s="19"/>
      <c r="D19" s="19"/>
    </row>
    <row r="20" spans="1:4">
      <c r="A20" s="232"/>
      <c r="B20" s="19"/>
      <c r="C20" s="19"/>
      <c r="D20" s="19"/>
    </row>
    <row r="21" spans="1:4">
      <c r="A21" s="232"/>
      <c r="B21" s="19"/>
      <c r="C21" s="19"/>
      <c r="D21" s="19"/>
    </row>
    <row r="22" spans="1:4">
      <c r="A22" s="232"/>
      <c r="B22" s="19"/>
      <c r="C22" s="19"/>
      <c r="D22" s="19"/>
    </row>
    <row r="23" spans="1:4">
      <c r="A23" s="145"/>
      <c r="B23" s="72"/>
      <c r="D23" s="76"/>
    </row>
    <row r="24" spans="1:4">
      <c r="A24" s="233"/>
      <c r="B24" s="236"/>
      <c r="C24" s="238"/>
      <c r="D24" s="239"/>
    </row>
    <row r="25" spans="1:4">
      <c r="A25" s="231"/>
      <c r="B25" s="127"/>
      <c r="C25" s="127"/>
      <c r="D25" s="127"/>
    </row>
    <row r="26" spans="1:4">
      <c r="A26" s="232"/>
      <c r="B26" s="19"/>
      <c r="C26" s="19"/>
      <c r="D26" s="19"/>
    </row>
    <row r="27" spans="1:4">
      <c r="A27" s="232"/>
      <c r="B27" s="19"/>
      <c r="C27" s="19"/>
      <c r="D27" s="19"/>
    </row>
    <row r="28" spans="1:4">
      <c r="A28" s="232"/>
      <c r="B28" s="19"/>
      <c r="C28" s="19"/>
      <c r="D28" s="19"/>
    </row>
    <row r="29" spans="1:4">
      <c r="A29" s="232"/>
      <c r="B29" s="19"/>
      <c r="C29" s="19"/>
      <c r="D29" s="19"/>
    </row>
    <row r="30" spans="1:4">
      <c r="A30" s="145"/>
      <c r="B30" s="72"/>
      <c r="D30" s="76"/>
    </row>
    <row r="31" spans="1:4">
      <c r="A31" s="119"/>
      <c r="B31" s="304"/>
      <c r="C31" s="195"/>
      <c r="D31" s="114"/>
    </row>
    <row r="32" spans="1:4">
      <c r="A32" s="234"/>
      <c r="B32" s="226"/>
      <c r="C32" s="227"/>
      <c r="D32" s="228"/>
    </row>
    <row r="33" spans="1:4">
      <c r="A33" s="231"/>
      <c r="B33" s="73"/>
      <c r="C33" s="127"/>
      <c r="D33" s="127"/>
    </row>
    <row r="34" spans="1:4">
      <c r="A34" s="232"/>
      <c r="B34" s="74"/>
      <c r="C34" s="19"/>
      <c r="D34" s="19"/>
    </row>
    <row r="35" spans="1:4">
      <c r="A35" s="232"/>
      <c r="B35" s="74"/>
      <c r="C35" s="19"/>
      <c r="D35" s="19"/>
    </row>
    <row r="36" spans="1:4">
      <c r="A36" s="232"/>
      <c r="B36" s="74"/>
      <c r="C36" s="19"/>
      <c r="D36" s="19"/>
    </row>
    <row r="37" spans="1:4">
      <c r="A37" s="232"/>
      <c r="B37" s="74"/>
      <c r="C37" s="19"/>
      <c r="D37" s="19"/>
    </row>
    <row r="38" spans="1:4">
      <c r="A38" s="145"/>
      <c r="B38" s="72"/>
      <c r="D38" s="76"/>
    </row>
    <row r="39" spans="1:4">
      <c r="A39" s="235"/>
      <c r="B39" s="237"/>
      <c r="C39" s="240"/>
      <c r="D39" s="241"/>
    </row>
  </sheetData>
  <phoneticPr fontId="7" type="noConversion"/>
  <pageMargins left="0.75" right="0.75" top="0.51" bottom="0.5" header="0.5" footer="0.5"/>
  <pageSetup paperSize="9" orientation="landscape" r:id="rId1"/>
  <headerFooter alignWithMargins="0">
    <oddFooter>&amp;L&amp;8© prepared by EcoSylva Ltd on behalf of Soil Association Certification Ltd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115"/>
  <sheetViews>
    <sheetView view="pageBreakPreview" zoomScaleNormal="100" workbookViewId="0"/>
  </sheetViews>
  <sheetFormatPr baseColWidth="10" defaultColWidth="8" defaultRowHeight="14"/>
  <cols>
    <col min="1" max="1" width="22.5" style="11" customWidth="1"/>
    <col min="2" max="2" width="74.1640625" style="11" customWidth="1"/>
    <col min="3" max="16384" width="8" style="242"/>
  </cols>
  <sheetData>
    <row r="1" spans="1:2" ht="15">
      <c r="A1" s="33" t="s">
        <v>1131</v>
      </c>
      <c r="B1" s="624"/>
    </row>
    <row r="2" spans="1:2" ht="15">
      <c r="A2" s="33" t="s">
        <v>1132</v>
      </c>
      <c r="B2" s="624"/>
    </row>
    <row r="3" spans="1:2" ht="15">
      <c r="A3" s="985" t="s">
        <v>4458</v>
      </c>
      <c r="B3" s="985" t="s">
        <v>4479</v>
      </c>
    </row>
    <row r="4" spans="1:2" ht="15">
      <c r="A4" s="985" t="s">
        <v>4459</v>
      </c>
      <c r="B4" s="985" t="s">
        <v>4480</v>
      </c>
    </row>
    <row r="5" spans="1:2" ht="15">
      <c r="A5" s="985" t="s">
        <v>4460</v>
      </c>
      <c r="B5" s="985" t="s">
        <v>4481</v>
      </c>
    </row>
    <row r="6" spans="1:2" ht="15">
      <c r="A6" s="985" t="s">
        <v>4461</v>
      </c>
      <c r="B6" s="985" t="s">
        <v>4482</v>
      </c>
    </row>
    <row r="7" spans="1:2" ht="15">
      <c r="A7" s="985" t="s">
        <v>4462</v>
      </c>
      <c r="B7" s="985" t="s">
        <v>4483</v>
      </c>
    </row>
    <row r="8" spans="1:2" ht="15">
      <c r="A8" s="985" t="s">
        <v>4463</v>
      </c>
      <c r="B8" s="985" t="s">
        <v>4484</v>
      </c>
    </row>
    <row r="9" spans="1:2" ht="15">
      <c r="A9" s="985" t="s">
        <v>1133</v>
      </c>
      <c r="B9" s="985" t="s">
        <v>4485</v>
      </c>
    </row>
    <row r="10" spans="1:2" ht="15">
      <c r="A10" s="985" t="s">
        <v>4464</v>
      </c>
      <c r="B10" s="985" t="s">
        <v>4486</v>
      </c>
    </row>
    <row r="11" spans="1:2" ht="15">
      <c r="A11" s="985" t="s">
        <v>4502</v>
      </c>
      <c r="B11" s="985" t="s">
        <v>2354</v>
      </c>
    </row>
    <row r="12" spans="1:2" ht="15">
      <c r="A12" s="985" t="s">
        <v>4465</v>
      </c>
      <c r="B12" s="988" t="s">
        <v>4487</v>
      </c>
    </row>
    <row r="13" spans="1:2" ht="15">
      <c r="A13" s="985" t="s">
        <v>1134</v>
      </c>
      <c r="B13" s="985" t="s">
        <v>1135</v>
      </c>
    </row>
    <row r="14" spans="1:2" ht="15">
      <c r="A14" s="985" t="s">
        <v>4466</v>
      </c>
      <c r="B14" t="s">
        <v>4488</v>
      </c>
    </row>
    <row r="15" spans="1:2" ht="15">
      <c r="A15" s="985" t="s">
        <v>4467</v>
      </c>
      <c r="B15" s="989" t="s">
        <v>4489</v>
      </c>
    </row>
    <row r="16" spans="1:2" ht="15">
      <c r="A16" s="985" t="s">
        <v>4468</v>
      </c>
      <c r="B16" s="985" t="s">
        <v>4490</v>
      </c>
    </row>
    <row r="17" spans="1:2" ht="15">
      <c r="A17" s="985" t="s">
        <v>1136</v>
      </c>
      <c r="B17" s="985" t="s">
        <v>1137</v>
      </c>
    </row>
    <row r="18" spans="1:2" ht="15">
      <c r="A18" s="985" t="s">
        <v>1138</v>
      </c>
      <c r="B18" s="985" t="s">
        <v>1139</v>
      </c>
    </row>
    <row r="19" spans="1:2" ht="15">
      <c r="A19" s="985" t="s">
        <v>4469</v>
      </c>
      <c r="B19" s="985" t="s">
        <v>4491</v>
      </c>
    </row>
    <row r="20" spans="1:2" ht="15">
      <c r="A20" s="985" t="s">
        <v>4470</v>
      </c>
      <c r="B20" s="985" t="s">
        <v>4492</v>
      </c>
    </row>
    <row r="21" spans="1:2" ht="15">
      <c r="A21" s="985" t="s">
        <v>4471</v>
      </c>
      <c r="B21" s="985" t="s">
        <v>4493</v>
      </c>
    </row>
    <row r="22" spans="1:2" ht="15">
      <c r="A22" s="985" t="s">
        <v>4472</v>
      </c>
      <c r="B22" s="985" t="s">
        <v>4494</v>
      </c>
    </row>
    <row r="23" spans="1:2" ht="17">
      <c r="A23" s="985" t="s">
        <v>1140</v>
      </c>
      <c r="B23" s="985" t="s">
        <v>1141</v>
      </c>
    </row>
    <row r="24" spans="1:2" ht="15">
      <c r="A24" s="985" t="s">
        <v>1142</v>
      </c>
      <c r="B24" s="985" t="s">
        <v>1143</v>
      </c>
    </row>
    <row r="25" spans="1:2" ht="15">
      <c r="A25" s="985" t="s">
        <v>1144</v>
      </c>
      <c r="B25" s="985" t="s">
        <v>1145</v>
      </c>
    </row>
    <row r="26" spans="1:2" ht="15">
      <c r="A26" s="985" t="s">
        <v>1146</v>
      </c>
      <c r="B26" s="985" t="s">
        <v>1147</v>
      </c>
    </row>
    <row r="27" spans="1:2" ht="15">
      <c r="A27" s="985" t="s">
        <v>1148</v>
      </c>
      <c r="B27" s="985" t="s">
        <v>1149</v>
      </c>
    </row>
    <row r="28" spans="1:2" ht="15">
      <c r="A28" s="985" t="s">
        <v>4473</v>
      </c>
      <c r="B28" s="985" t="s">
        <v>4495</v>
      </c>
    </row>
    <row r="29" spans="1:2" ht="15">
      <c r="A29" s="998" t="s">
        <v>4605</v>
      </c>
      <c r="B29" s="998" t="s">
        <v>4606</v>
      </c>
    </row>
    <row r="30" spans="1:2" ht="15">
      <c r="A30" s="985" t="s">
        <v>4474</v>
      </c>
      <c r="B30" s="985" t="s">
        <v>4496</v>
      </c>
    </row>
    <row r="31" spans="1:2" ht="15">
      <c r="A31" s="985" t="s">
        <v>4475</v>
      </c>
      <c r="B31" s="985" t="s">
        <v>4497</v>
      </c>
    </row>
    <row r="32" spans="1:2" ht="15">
      <c r="A32" s="985" t="s">
        <v>4476</v>
      </c>
      <c r="B32" s="985" t="s">
        <v>4498</v>
      </c>
    </row>
    <row r="33" spans="1:2" ht="15">
      <c r="A33" s="985" t="s">
        <v>1150</v>
      </c>
      <c r="B33" s="985" t="s">
        <v>4499</v>
      </c>
    </row>
    <row r="34" spans="1:2" ht="15">
      <c r="A34" s="1008" t="s">
        <v>4647</v>
      </c>
      <c r="B34" s="1008" t="s">
        <v>4648</v>
      </c>
    </row>
    <row r="35" spans="1:2" ht="15">
      <c r="A35" s="1008" t="s">
        <v>4637</v>
      </c>
      <c r="B35" s="1008" t="s">
        <v>4638</v>
      </c>
    </row>
    <row r="36" spans="1:2" ht="15">
      <c r="A36" s="985" t="s">
        <v>4477</v>
      </c>
      <c r="B36" s="985" t="s">
        <v>4500</v>
      </c>
    </row>
    <row r="37" spans="1:2" ht="15">
      <c r="A37" s="985" t="s">
        <v>4478</v>
      </c>
      <c r="B37" s="985" t="s">
        <v>4501</v>
      </c>
    </row>
    <row r="38" spans="1:2">
      <c r="A38" s="985"/>
      <c r="B38" s="985"/>
    </row>
    <row r="39" spans="1:2">
      <c r="A39" s="985"/>
      <c r="B39" s="985"/>
    </row>
    <row r="40" spans="1:2">
      <c r="A40" s="985"/>
      <c r="B40" s="985"/>
    </row>
    <row r="41" spans="1:2" ht="15">
      <c r="A41" s="33" t="s">
        <v>1151</v>
      </c>
      <c r="B41" s="624"/>
    </row>
    <row r="42" spans="1:2" ht="45">
      <c r="A42" s="624" t="s">
        <v>1152</v>
      </c>
      <c r="B42" s="624" t="s">
        <v>1153</v>
      </c>
    </row>
    <row r="43" spans="1:2">
      <c r="A43" s="33"/>
      <c r="B43" s="624"/>
    </row>
    <row r="44" spans="1:2" ht="60">
      <c r="A44" s="624" t="s">
        <v>1154</v>
      </c>
      <c r="B44" s="624" t="s">
        <v>1155</v>
      </c>
    </row>
    <row r="46" spans="1:2" ht="45">
      <c r="A46" s="624" t="s">
        <v>1156</v>
      </c>
      <c r="B46" s="624" t="s">
        <v>1157</v>
      </c>
    </row>
    <row r="48" spans="1:2" ht="15">
      <c r="A48" s="624" t="s">
        <v>1158</v>
      </c>
      <c r="B48" s="624" t="s">
        <v>1159</v>
      </c>
    </row>
    <row r="50" spans="1:2" ht="30">
      <c r="A50" s="624" t="s">
        <v>1160</v>
      </c>
      <c r="B50" s="624" t="s">
        <v>1161</v>
      </c>
    </row>
    <row r="51" spans="1:2" ht="15">
      <c r="A51" s="624"/>
      <c r="B51" s="624" t="s">
        <v>1162</v>
      </c>
    </row>
    <row r="52" spans="1:2" ht="30">
      <c r="A52" s="624" t="s">
        <v>1163</v>
      </c>
      <c r="B52" s="624" t="s">
        <v>1164</v>
      </c>
    </row>
    <row r="53" spans="1:2" ht="15">
      <c r="A53" s="624"/>
      <c r="B53" s="624" t="s">
        <v>1162</v>
      </c>
    </row>
    <row r="54" spans="1:2" ht="15">
      <c r="A54" s="624" t="s">
        <v>1165</v>
      </c>
      <c r="B54" s="624" t="s">
        <v>1166</v>
      </c>
    </row>
    <row r="55" spans="1:2" ht="15">
      <c r="A55" s="624"/>
      <c r="B55" s="624" t="s">
        <v>1162</v>
      </c>
    </row>
    <row r="56" spans="1:2" ht="45">
      <c r="A56" s="624" t="s">
        <v>1167</v>
      </c>
      <c r="B56" s="624" t="s">
        <v>1168</v>
      </c>
    </row>
    <row r="57" spans="1:2" ht="15">
      <c r="A57" s="624"/>
      <c r="B57" s="624" t="s">
        <v>1162</v>
      </c>
    </row>
    <row r="58" spans="1:2" ht="30">
      <c r="A58" s="624" t="s">
        <v>1169</v>
      </c>
      <c r="B58" s="624" t="s">
        <v>1170</v>
      </c>
    </row>
    <row r="60" spans="1:2" ht="30">
      <c r="A60" s="624" t="s">
        <v>1171</v>
      </c>
      <c r="B60" s="624" t="s">
        <v>1172</v>
      </c>
    </row>
    <row r="61" spans="1:2" ht="15">
      <c r="A61" s="624"/>
      <c r="B61" s="624" t="s">
        <v>1162</v>
      </c>
    </row>
    <row r="62" spans="1:2" ht="15">
      <c r="A62" s="624" t="s">
        <v>1173</v>
      </c>
      <c r="B62" s="624" t="s">
        <v>1174</v>
      </c>
    </row>
    <row r="63" spans="1:2" ht="15">
      <c r="A63" s="624"/>
      <c r="B63" s="624" t="s">
        <v>1162</v>
      </c>
    </row>
    <row r="64" spans="1:2" ht="15">
      <c r="A64" s="624" t="s">
        <v>1175</v>
      </c>
      <c r="B64" s="624" t="s">
        <v>1176</v>
      </c>
    </row>
    <row r="66" spans="1:2" ht="45">
      <c r="A66" s="624" t="s">
        <v>1177</v>
      </c>
      <c r="B66" s="624" t="s">
        <v>1178</v>
      </c>
    </row>
    <row r="67" spans="1:2">
      <c r="A67" s="624"/>
      <c r="B67" s="624"/>
    </row>
    <row r="68" spans="1:2" ht="74.5" customHeight="1">
      <c r="A68" s="624" t="s">
        <v>1179</v>
      </c>
      <c r="B68" s="624" t="s">
        <v>1180</v>
      </c>
    </row>
    <row r="69" spans="1:2" ht="15">
      <c r="A69" s="624"/>
      <c r="B69" s="624" t="s">
        <v>1162</v>
      </c>
    </row>
    <row r="70" spans="1:2" ht="30">
      <c r="A70" s="624" t="s">
        <v>1181</v>
      </c>
      <c r="B70" s="624" t="s">
        <v>1182</v>
      </c>
    </row>
    <row r="71" spans="1:2" ht="15">
      <c r="A71" s="624"/>
      <c r="B71" s="624" t="s">
        <v>1162</v>
      </c>
    </row>
    <row r="72" spans="1:2" ht="30">
      <c r="A72" s="624" t="s">
        <v>1183</v>
      </c>
      <c r="B72" s="624" t="s">
        <v>1184</v>
      </c>
    </row>
    <row r="73" spans="1:2" ht="45">
      <c r="A73" s="624" t="s">
        <v>1185</v>
      </c>
      <c r="B73" s="624" t="s">
        <v>1186</v>
      </c>
    </row>
    <row r="74" spans="1:2" ht="30">
      <c r="A74" s="1163" t="s">
        <v>1187</v>
      </c>
      <c r="B74" s="624" t="s">
        <v>1188</v>
      </c>
    </row>
    <row r="75" spans="1:2" ht="45">
      <c r="A75" s="1163"/>
      <c r="B75" s="75" t="s">
        <v>1189</v>
      </c>
    </row>
    <row r="76" spans="1:2" ht="15">
      <c r="A76" s="632" t="s">
        <v>1190</v>
      </c>
      <c r="B76" s="624" t="s">
        <v>1191</v>
      </c>
    </row>
    <row r="77" spans="1:2" ht="30">
      <c r="A77" s="632" t="s">
        <v>1192</v>
      </c>
      <c r="B77" s="624" t="s">
        <v>1193</v>
      </c>
    </row>
    <row r="78" spans="1:2" ht="60">
      <c r="A78" s="632" t="s">
        <v>1194</v>
      </c>
      <c r="B78" s="624" t="s">
        <v>1195</v>
      </c>
    </row>
    <row r="80" spans="1:2" ht="45">
      <c r="A80" s="624" t="s">
        <v>1196</v>
      </c>
      <c r="B80" s="624" t="s">
        <v>1197</v>
      </c>
    </row>
    <row r="83" spans="1:2" ht="135">
      <c r="A83" s="624" t="s">
        <v>1198</v>
      </c>
      <c r="B83" s="624" t="s">
        <v>1199</v>
      </c>
    </row>
    <row r="85" spans="1:2" ht="30">
      <c r="A85" s="624" t="s">
        <v>1200</v>
      </c>
      <c r="B85" s="624" t="s">
        <v>1201</v>
      </c>
    </row>
    <row r="87" spans="1:2" ht="30">
      <c r="A87" s="624" t="s">
        <v>1202</v>
      </c>
      <c r="B87" s="624" t="s">
        <v>1203</v>
      </c>
    </row>
    <row r="89" spans="1:2" ht="90">
      <c r="A89" s="624" t="s">
        <v>1204</v>
      </c>
      <c r="B89" s="624" t="s">
        <v>1205</v>
      </c>
    </row>
    <row r="90" spans="1:2" ht="15">
      <c r="A90" s="624"/>
      <c r="B90" s="624" t="s">
        <v>1162</v>
      </c>
    </row>
    <row r="91" spans="1:2" ht="15">
      <c r="A91" s="624" t="s">
        <v>1206</v>
      </c>
      <c r="B91" s="624" t="s">
        <v>1207</v>
      </c>
    </row>
    <row r="93" spans="1:2" ht="30">
      <c r="A93" s="624" t="s">
        <v>1208</v>
      </c>
      <c r="B93" s="624" t="s">
        <v>1209</v>
      </c>
    </row>
    <row r="95" spans="1:2" ht="45">
      <c r="A95" s="624" t="s">
        <v>1210</v>
      </c>
      <c r="B95" s="624" t="s">
        <v>1211</v>
      </c>
    </row>
    <row r="97" spans="1:2" ht="30">
      <c r="A97" s="624" t="s">
        <v>1212</v>
      </c>
      <c r="B97" s="624" t="s">
        <v>1213</v>
      </c>
    </row>
    <row r="99" spans="1:2" ht="45">
      <c r="A99" s="624" t="s">
        <v>1214</v>
      </c>
      <c r="B99" s="624" t="s">
        <v>1215</v>
      </c>
    </row>
    <row r="101" spans="1:2" ht="60">
      <c r="A101" s="624" t="s">
        <v>1216</v>
      </c>
      <c r="B101" s="624" t="s">
        <v>1217</v>
      </c>
    </row>
    <row r="103" spans="1:2" ht="15">
      <c r="A103" s="624" t="s">
        <v>1218</v>
      </c>
      <c r="B103" s="624" t="s">
        <v>1219</v>
      </c>
    </row>
    <row r="105" spans="1:2" ht="45">
      <c r="A105" s="624" t="s">
        <v>1220</v>
      </c>
      <c r="B105" s="624" t="s">
        <v>1221</v>
      </c>
    </row>
    <row r="106" spans="1:2">
      <c r="A106" s="624"/>
      <c r="B106" s="624"/>
    </row>
    <row r="107" spans="1:2" ht="30">
      <c r="A107" s="624" t="s">
        <v>1222</v>
      </c>
      <c r="B107" s="624" t="s">
        <v>1223</v>
      </c>
    </row>
    <row r="109" spans="1:2" ht="30">
      <c r="A109" s="624" t="s">
        <v>1224</v>
      </c>
      <c r="B109" s="624" t="s">
        <v>1225</v>
      </c>
    </row>
    <row r="110" spans="1:2" ht="15">
      <c r="A110" s="624"/>
      <c r="B110" s="624" t="s">
        <v>1162</v>
      </c>
    </row>
    <row r="111" spans="1:2" ht="60">
      <c r="A111" s="624" t="s">
        <v>1226</v>
      </c>
      <c r="B111" s="624" t="s">
        <v>1227</v>
      </c>
    </row>
    <row r="112" spans="1:2" ht="15">
      <c r="A112" s="624"/>
      <c r="B112" s="624" t="s">
        <v>1162</v>
      </c>
    </row>
    <row r="113" spans="1:2" ht="30">
      <c r="A113" s="624" t="s">
        <v>1228</v>
      </c>
      <c r="B113" s="624" t="s">
        <v>1229</v>
      </c>
    </row>
    <row r="114" spans="1:2" ht="15">
      <c r="A114" s="624"/>
      <c r="B114" s="624" t="s">
        <v>1162</v>
      </c>
    </row>
    <row r="115" spans="1:2" ht="60">
      <c r="A115" s="624" t="s">
        <v>1230</v>
      </c>
      <c r="B115" s="624" t="s">
        <v>1231</v>
      </c>
    </row>
  </sheetData>
  <mergeCells count="1">
    <mergeCell ref="A74:A75"/>
  </mergeCells>
  <phoneticPr fontId="7" type="noConversion"/>
  <pageMargins left="0.75" right="0.75" top="1" bottom="1" header="0.5" footer="0.5"/>
  <pageSetup paperSize="9" scale="84" orientation="portrait" horizontalDpi="4294967294" r:id="rId1"/>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D46"/>
  <sheetViews>
    <sheetView view="pageBreakPreview" zoomScale="110" zoomScaleNormal="75" zoomScaleSheetLayoutView="110" workbookViewId="0"/>
  </sheetViews>
  <sheetFormatPr baseColWidth="10" defaultColWidth="9" defaultRowHeight="13"/>
  <cols>
    <col min="1" max="1" width="40.5" style="365" customWidth="1"/>
    <col min="2" max="2" width="48.6640625" style="365" customWidth="1"/>
    <col min="3" max="3" width="9" style="344"/>
    <col min="4" max="4" width="26" style="344" hidden="1" customWidth="1"/>
    <col min="5" max="16384" width="9" style="344"/>
  </cols>
  <sheetData>
    <row r="1" spans="1:3" ht="163.5" customHeight="1">
      <c r="A1" s="342"/>
      <c r="B1" s="343" t="s">
        <v>1232</v>
      </c>
    </row>
    <row r="2" spans="1:3" ht="14">
      <c r="A2" s="345" t="s">
        <v>1233</v>
      </c>
      <c r="B2" s="346"/>
    </row>
    <row r="3" spans="1:3" ht="14">
      <c r="A3" s="347" t="s">
        <v>1234</v>
      </c>
      <c r="B3" s="348" t="str">
        <f>'1 Basic Info'!C7</f>
        <v>Bancroft Minden Forest</v>
      </c>
    </row>
    <row r="4" spans="1:3" ht="14">
      <c r="A4" s="347" t="s">
        <v>1235</v>
      </c>
      <c r="B4" s="348" t="str">
        <f>Cover!D7</f>
        <v>SA-FM/COC-003810</v>
      </c>
    </row>
    <row r="5" spans="1:3" ht="15" customHeight="1">
      <c r="A5" s="347" t="s">
        <v>1236</v>
      </c>
      <c r="B5" s="374" t="str">
        <f>'1 Basic Info'!C11</f>
        <v>51 Hastings St N,  Bancroft, ON   K0L 1C0</v>
      </c>
      <c r="C5" s="468"/>
    </row>
    <row r="6" spans="1:3" ht="15">
      <c r="A6" s="347" t="s">
        <v>82</v>
      </c>
      <c r="B6" s="374" t="str">
        <f>'1 Basic Info'!C12</f>
        <v>Canada</v>
      </c>
    </row>
    <row r="7" spans="1:3" ht="14">
      <c r="A7" s="347" t="s">
        <v>1237</v>
      </c>
      <c r="B7" s="348">
        <f>'1 Basic Info'!C25</f>
        <v>1</v>
      </c>
    </row>
    <row r="8" spans="1:3" ht="14">
      <c r="A8" s="347" t="s">
        <v>1238</v>
      </c>
      <c r="B8" s="348">
        <f>'1 Basic Info'!C48</f>
        <v>289008</v>
      </c>
    </row>
    <row r="9" spans="1:3" ht="14">
      <c r="A9" s="347" t="s">
        <v>1239</v>
      </c>
      <c r="B9" s="348" t="s">
        <v>4430</v>
      </c>
    </row>
    <row r="10" spans="1:3" ht="14">
      <c r="A10" s="347" t="s">
        <v>1240</v>
      </c>
      <c r="B10" s="348" t="s">
        <v>4431</v>
      </c>
    </row>
    <row r="11" spans="1:3" ht="14">
      <c r="A11" s="469" t="s">
        <v>1241</v>
      </c>
      <c r="B11" s="349" t="s">
        <v>4432</v>
      </c>
    </row>
    <row r="12" spans="1:3" ht="14">
      <c r="A12" s="350"/>
      <c r="B12" s="350"/>
    </row>
    <row r="13" spans="1:3" ht="14">
      <c r="A13" s="351" t="s">
        <v>1242</v>
      </c>
      <c r="B13" s="352"/>
    </row>
    <row r="14" spans="1:3" ht="14">
      <c r="A14" s="353" t="s">
        <v>1243</v>
      </c>
      <c r="B14" s="354" t="s">
        <v>50</v>
      </c>
    </row>
    <row r="15" spans="1:3" ht="17.25" customHeight="1">
      <c r="A15" s="353" t="s">
        <v>1244</v>
      </c>
      <c r="B15" s="354" t="s">
        <v>4429</v>
      </c>
    </row>
    <row r="16" spans="1:3" ht="14">
      <c r="A16" s="353" t="s">
        <v>1245</v>
      </c>
      <c r="B16" s="354" t="s">
        <v>2330</v>
      </c>
    </row>
    <row r="17" spans="1:4" ht="14">
      <c r="A17" s="355" t="s">
        <v>1246</v>
      </c>
      <c r="B17" s="1016" t="str">
        <f>Cover!D50</f>
        <v>Gus Hellier</v>
      </c>
    </row>
    <row r="18" spans="1:4" ht="14">
      <c r="A18" s="356"/>
      <c r="B18" s="356"/>
    </row>
    <row r="19" spans="1:4" s="358" customFormat="1" ht="14">
      <c r="A19" s="351" t="s">
        <v>1247</v>
      </c>
      <c r="B19" s="357"/>
    </row>
    <row r="20" spans="1:4" s="358" customFormat="1" ht="14">
      <c r="A20" s="353" t="s">
        <v>1248</v>
      </c>
      <c r="B20" s="359">
        <v>0</v>
      </c>
    </row>
    <row r="21" spans="1:4" s="358" customFormat="1" ht="14">
      <c r="A21" s="353" t="s">
        <v>1249</v>
      </c>
      <c r="B21" s="359">
        <v>0</v>
      </c>
    </row>
    <row r="22" spans="1:4" s="358" customFormat="1" ht="14">
      <c r="A22" s="353" t="s">
        <v>1250</v>
      </c>
      <c r="B22" s="359">
        <v>1</v>
      </c>
    </row>
    <row r="23" spans="1:4" s="358" customFormat="1" ht="14">
      <c r="A23" s="353" t="s">
        <v>1251</v>
      </c>
      <c r="B23" s="359">
        <v>1</v>
      </c>
    </row>
    <row r="24" spans="1:4" s="358" customFormat="1" ht="45">
      <c r="A24" s="353" t="s">
        <v>1252</v>
      </c>
      <c r="B24" s="325" t="s">
        <v>4674</v>
      </c>
    </row>
    <row r="25" spans="1:4" s="358" customFormat="1" ht="15">
      <c r="A25" s="355" t="s">
        <v>1253</v>
      </c>
      <c r="B25" s="360" t="s">
        <v>1254</v>
      </c>
    </row>
    <row r="26" spans="1:4" s="358" customFormat="1" ht="14">
      <c r="A26" s="350"/>
      <c r="B26" s="350"/>
    </row>
    <row r="27" spans="1:4" s="358" customFormat="1" ht="80.25" customHeight="1">
      <c r="A27" s="361" t="s">
        <v>1255</v>
      </c>
      <c r="B27" s="362" t="s">
        <v>1267</v>
      </c>
    </row>
    <row r="28" spans="1:4" s="358" customFormat="1" ht="29.25" hidden="1" customHeight="1" thickBot="1">
      <c r="A28" s="516" t="str">
        <f>IF(B27="I recommend the certificate be *not issued/withdrawn/suspended/terminated because (* state below as appropriate and include reason).",D34,"")</f>
        <v/>
      </c>
      <c r="B28" s="375"/>
    </row>
    <row r="29" spans="1:4" s="358" customFormat="1" ht="15">
      <c r="A29" s="376" t="s">
        <v>1257</v>
      </c>
      <c r="B29" s="1017">
        <v>44551</v>
      </c>
    </row>
    <row r="30" spans="1:4" s="358" customFormat="1" ht="14">
      <c r="A30" s="356"/>
      <c r="B30" s="363"/>
      <c r="D30" s="358" t="s">
        <v>1258</v>
      </c>
    </row>
    <row r="31" spans="1:4" s="358" customFormat="1" ht="15">
      <c r="A31" s="351" t="s">
        <v>1259</v>
      </c>
      <c r="B31" s="1018" t="str">
        <f>Cover!F50</f>
        <v>Janette McKay</v>
      </c>
      <c r="C31" s="347"/>
      <c r="D31" s="358" t="s">
        <v>1260</v>
      </c>
    </row>
    <row r="32" spans="1:4" s="365" customFormat="1" ht="15">
      <c r="A32" s="364" t="s">
        <v>1261</v>
      </c>
      <c r="B32" s="325" t="s">
        <v>1258</v>
      </c>
    </row>
    <row r="33" spans="1:4" s="365" customFormat="1" ht="68.25" customHeight="1">
      <c r="A33" s="366" t="s">
        <v>1262</v>
      </c>
      <c r="B33" s="367"/>
    </row>
    <row r="34" spans="1:4" s="365" customFormat="1" ht="15">
      <c r="A34" s="377" t="s">
        <v>1263</v>
      </c>
      <c r="B34" s="1019">
        <f>Cover!G50</f>
        <v>44573</v>
      </c>
      <c r="D34" s="365" t="s">
        <v>1264</v>
      </c>
    </row>
    <row r="35" spans="1:4" ht="14">
      <c r="A35" s="358"/>
      <c r="B35" s="358"/>
    </row>
    <row r="36" spans="1:4" s="368" customFormat="1" ht="11">
      <c r="A36" s="1165" t="s">
        <v>52</v>
      </c>
      <c r="B36" s="1165"/>
    </row>
    <row r="37" spans="1:4" s="368" customFormat="1" ht="11">
      <c r="A37" s="1164" t="s">
        <v>53</v>
      </c>
      <c r="B37" s="1164"/>
    </row>
    <row r="38" spans="1:4" s="368" customFormat="1" ht="11">
      <c r="A38" s="1164" t="s">
        <v>1265</v>
      </c>
      <c r="B38" s="1164"/>
    </row>
    <row r="39" spans="1:4" s="368" customFormat="1" ht="11">
      <c r="A39" s="633"/>
      <c r="B39" s="633"/>
    </row>
    <row r="40" spans="1:4" s="368" customFormat="1" ht="11">
      <c r="A40" s="1164" t="s">
        <v>55</v>
      </c>
      <c r="B40" s="1164"/>
    </row>
    <row r="41" spans="1:4" s="368" customFormat="1" ht="11">
      <c r="A41" s="1164" t="s">
        <v>56</v>
      </c>
      <c r="B41" s="1164"/>
    </row>
    <row r="44" spans="1:4" ht="91.5" customHeight="1">
      <c r="D44" s="370" t="s">
        <v>1256</v>
      </c>
    </row>
    <row r="45" spans="1:4" ht="76.5" customHeight="1">
      <c r="D45" s="369" t="s">
        <v>1266</v>
      </c>
    </row>
    <row r="46" spans="1:4" ht="91.5" customHeight="1">
      <c r="D46" s="369" t="s">
        <v>1267</v>
      </c>
    </row>
  </sheetData>
  <sheetProtection formatCells="0" formatColumns="0" formatRows="0" insertColumns="0" insertRows="0" insertHyperlinks="0" deleteColumns="0" deleteRows="0" sort="0" autoFilter="0" pivotTables="0"/>
  <mergeCells count="5">
    <mergeCell ref="A40:B40"/>
    <mergeCell ref="A41:B41"/>
    <mergeCell ref="A36:B36"/>
    <mergeCell ref="A37:B37"/>
    <mergeCell ref="A38:B38"/>
  </mergeCells>
  <phoneticPr fontId="7" type="noConversion"/>
  <conditionalFormatting sqref="B27">
    <cfRule type="containsText" dxfId="17" priority="2" operator="containsText" text="I recommend the certification decision is referred to the SA Certification Committee for approval.">
      <formula>NOT(ISERROR(SEARCH("I recommend the certification decision is referred to the SA Certification Committee for approval.",B27)))</formula>
    </cfRule>
    <cfRule type="containsText" dxfId="16" priority="3" operator="containsText" text="I recommend the certificate be *not issued/withdrawn/suspended/terminated because (* state below as appropriate and include reason).">
      <formula>NOT(ISERROR(SEARCH("I recommend the certificate be *not issued/withdrawn/suspended/terminated because (* state below as appropriate and include reason).",B27)))</formula>
    </cfRule>
  </conditionalFormatting>
  <conditionalFormatting sqref="B32">
    <cfRule type="containsText" dxfId="15" priority="1" operator="containsText" text="Not Approved">
      <formula>NOT(ISERROR(SEARCH("Not Approved",B32)))</formula>
    </cfRule>
  </conditionalFormatting>
  <dataValidations count="2">
    <dataValidation type="list" allowBlank="1" showInputMessage="1" showErrorMessage="1" prompt="Select Approved or Not Approved from the drop down list" sqref="B32" xr:uid="{00000000-0002-0000-1800-000000000000}">
      <formula1>$D$30:$D$31</formula1>
    </dataValidation>
    <dataValidation type="list" allowBlank="1" showInputMessage="1" showErrorMessage="1" prompt="Select a recommendation from the drop down list" sqref="B27" xr:uid="{00000000-0002-0000-1800-000001000000}">
      <formula1>$D$44:$D$46</formula1>
    </dataValidation>
  </dataValidations>
  <pageMargins left="0.75" right="0.75" top="1" bottom="1" header="0.5" footer="0.5"/>
  <pageSetup paperSize="9" scale="79" orientation="portrait" horizontalDpi="4294967294"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BN100"/>
  <sheetViews>
    <sheetView view="pageBreakPreview" zoomScaleNormal="100" zoomScaleSheetLayoutView="100" workbookViewId="0"/>
  </sheetViews>
  <sheetFormatPr baseColWidth="10" defaultColWidth="8" defaultRowHeight="13"/>
  <cols>
    <col min="1" max="1" width="23.6640625" style="80" customWidth="1"/>
    <col min="2" max="2" width="21.6640625" style="80" customWidth="1"/>
    <col min="3" max="3" width="17.83203125" style="79" customWidth="1"/>
    <col min="4" max="4" width="30.1640625" style="79" customWidth="1"/>
    <col min="5" max="12" width="8" style="79" customWidth="1"/>
    <col min="13" max="16384" width="8" style="80"/>
  </cols>
  <sheetData>
    <row r="1" spans="1:66" ht="143.25" customHeight="1">
      <c r="A1" s="77"/>
      <c r="B1" s="1166" t="s">
        <v>1268</v>
      </c>
      <c r="C1" s="1167"/>
      <c r="D1" s="78"/>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row>
    <row r="2" spans="1:66" ht="9.75" customHeight="1">
      <c r="A2" s="81"/>
      <c r="B2" s="81"/>
      <c r="C2" s="82"/>
      <c r="D2" s="82"/>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row>
    <row r="3" spans="1:66">
      <c r="A3" s="1168" t="s">
        <v>1269</v>
      </c>
      <c r="B3" s="1168"/>
      <c r="C3" s="1168"/>
      <c r="D3" s="1168"/>
      <c r="H3" s="371"/>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row>
    <row r="4" spans="1:66" ht="14.25" customHeight="1">
      <c r="A4" s="1168"/>
      <c r="B4" s="1168"/>
      <c r="C4" s="1168"/>
      <c r="D4" s="1168"/>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row>
    <row r="5" spans="1:66" ht="33.75" customHeight="1">
      <c r="A5" s="1168" t="s">
        <v>1270</v>
      </c>
      <c r="B5" s="1168"/>
      <c r="C5" s="1168"/>
      <c r="D5" s="1168"/>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row>
    <row r="6" spans="1:66" s="85" customFormat="1" ht="14">
      <c r="A6" s="1169" t="s">
        <v>1271</v>
      </c>
      <c r="B6" s="1169"/>
      <c r="C6" s="1169"/>
      <c r="D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row>
    <row r="7" spans="1:66" s="85" customFormat="1" ht="14">
      <c r="A7" s="83" t="s">
        <v>1234</v>
      </c>
      <c r="B7" s="1171" t="str">
        <f>'1 Basic Info'!C7</f>
        <v>Bancroft Minden Forest</v>
      </c>
      <c r="C7" s="1171"/>
      <c r="D7" s="1171"/>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row>
    <row r="8" spans="1:66" s="85" customFormat="1" ht="14">
      <c r="A8" s="83" t="s">
        <v>1236</v>
      </c>
      <c r="B8" s="1171" t="str">
        <f>'1 Basic Info'!C11</f>
        <v>51 Hastings St N,  Bancroft, ON   K0L 1C0</v>
      </c>
      <c r="C8" s="1171"/>
      <c r="D8" s="1171"/>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row>
    <row r="9" spans="1:66" s="85" customFormat="1" ht="14">
      <c r="A9" s="83" t="s">
        <v>82</v>
      </c>
      <c r="B9" s="1171" t="str">
        <f>'1 Basic Info'!C12</f>
        <v>Canada</v>
      </c>
      <c r="C9" s="1171"/>
      <c r="D9" s="117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row>
    <row r="10" spans="1:66" s="85" customFormat="1" ht="14">
      <c r="A10" s="83" t="s">
        <v>1272</v>
      </c>
      <c r="B10" s="1171" t="str">
        <f>Cover!D7</f>
        <v>SA-FM/COC-003810</v>
      </c>
      <c r="C10" s="1171"/>
      <c r="D10" s="63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row>
    <row r="11" spans="1:66" s="85" customFormat="1" ht="14">
      <c r="A11" s="83" t="s">
        <v>102</v>
      </c>
      <c r="B11" s="1171" t="str">
        <f>'1 Basic Info'!C21</f>
        <v>Single</v>
      </c>
      <c r="C11" s="1171"/>
      <c r="D11" s="63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row>
    <row r="12" spans="1:66" s="85" customFormat="1" ht="14">
      <c r="A12" s="83" t="s">
        <v>1273</v>
      </c>
      <c r="B12" s="86">
        <f>Cover!D9</f>
        <v>43060</v>
      </c>
      <c r="C12" s="634" t="s">
        <v>1274</v>
      </c>
      <c r="D12" s="86">
        <f>Cover!D10</f>
        <v>44885</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row>
    <row r="13" spans="1:66" s="85" customFormat="1" ht="14">
      <c r="A13" s="634"/>
      <c r="B13" s="427"/>
      <c r="C13" s="426"/>
      <c r="D13" s="426"/>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row>
    <row r="14" spans="1:66" ht="18" customHeight="1">
      <c r="A14" s="1170" t="s">
        <v>1275</v>
      </c>
      <c r="B14" s="1169"/>
      <c r="C14" s="1169"/>
      <c r="D14" s="116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row>
    <row r="15" spans="1:66" ht="33.75" customHeight="1">
      <c r="A15" s="1172" t="s">
        <v>1276</v>
      </c>
      <c r="B15" s="1169"/>
      <c r="C15" s="1169"/>
      <c r="D15" s="1169"/>
      <c r="E15" s="302" t="s">
        <v>1277</v>
      </c>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row>
    <row r="16" spans="1:66" s="91" customFormat="1" ht="60">
      <c r="A16" s="88" t="s">
        <v>1278</v>
      </c>
      <c r="B16" s="89" t="s">
        <v>1279</v>
      </c>
      <c r="C16" s="89" t="s">
        <v>1280</v>
      </c>
      <c r="D16" s="89" t="s">
        <v>1281</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row>
    <row r="17" spans="1:66" s="93" customFormat="1" ht="80">
      <c r="A17" s="978" t="s">
        <v>4433</v>
      </c>
      <c r="B17" s="978" t="s">
        <v>4434</v>
      </c>
      <c r="C17" s="978" t="s">
        <v>1338</v>
      </c>
      <c r="D17" s="979" t="s">
        <v>4435</v>
      </c>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row>
    <row r="18" spans="1:66" s="93" customFormat="1" ht="80">
      <c r="A18" s="978" t="s">
        <v>4433</v>
      </c>
      <c r="B18" s="978" t="s">
        <v>4436</v>
      </c>
      <c r="C18" s="978" t="s">
        <v>1341</v>
      </c>
      <c r="D18" s="979" t="s">
        <v>4435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row>
    <row r="19" spans="1:66" ht="15" customHeight="1">
      <c r="A19" s="435"/>
      <c r="B19" s="436"/>
      <c r="C19" s="435"/>
      <c r="D19" s="436"/>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row>
    <row r="20" spans="1:66" ht="15">
      <c r="A20" s="1173" t="s">
        <v>4681</v>
      </c>
      <c r="B20" s="1174"/>
      <c r="C20" s="1174"/>
      <c r="D20" s="1020">
        <v>44573</v>
      </c>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row>
    <row r="21" spans="1:66" ht="14">
      <c r="A21" s="634"/>
      <c r="B21" s="94"/>
      <c r="C21" s="87"/>
      <c r="D21" s="95"/>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row>
    <row r="22" spans="1:66">
      <c r="A22" s="1176" t="s">
        <v>1282</v>
      </c>
      <c r="B22" s="1176"/>
      <c r="C22" s="1176"/>
      <c r="D22" s="1176"/>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row>
    <row r="23" spans="1:66">
      <c r="A23" s="1175" t="s">
        <v>1283</v>
      </c>
      <c r="B23" s="1175"/>
      <c r="C23" s="1175"/>
      <c r="D23" s="1175"/>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row>
    <row r="24" spans="1:66">
      <c r="A24" s="1175" t="s">
        <v>1284</v>
      </c>
      <c r="B24" s="1175"/>
      <c r="C24" s="1175"/>
      <c r="D24" s="1175"/>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row>
    <row r="25" spans="1:66" ht="13.5" customHeight="1">
      <c r="A25" s="635"/>
      <c r="B25" s="635"/>
      <c r="C25" s="635"/>
      <c r="D25" s="635"/>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c r="BD25" s="79"/>
      <c r="BE25" s="79"/>
      <c r="BF25" s="79"/>
      <c r="BG25" s="79"/>
      <c r="BH25" s="79"/>
      <c r="BI25" s="79"/>
      <c r="BJ25" s="79"/>
      <c r="BK25" s="79"/>
      <c r="BL25" s="79"/>
      <c r="BM25" s="79"/>
      <c r="BN25" s="79"/>
    </row>
    <row r="26" spans="1:66">
      <c r="A26" s="1175" t="s">
        <v>55</v>
      </c>
      <c r="B26" s="1175"/>
      <c r="C26" s="1175"/>
      <c r="D26" s="1175"/>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row>
    <row r="27" spans="1:66">
      <c r="A27" s="1175" t="s">
        <v>56</v>
      </c>
      <c r="B27" s="1175"/>
      <c r="C27" s="1175"/>
      <c r="D27" s="1175"/>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row>
    <row r="28" spans="1:66">
      <c r="A28" s="1175"/>
      <c r="B28" s="1175"/>
      <c r="C28" s="1175"/>
      <c r="D28" s="1175"/>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row>
    <row r="29" spans="1:66">
      <c r="A29" s="79"/>
      <c r="B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row>
    <row r="30" spans="1:66">
      <c r="A30" s="79"/>
      <c r="B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row>
    <row r="31" spans="1:66">
      <c r="A31" s="79"/>
      <c r="B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row>
    <row r="32" spans="1:66">
      <c r="A32" s="79"/>
      <c r="B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row>
    <row r="33" s="79" customFormat="1"/>
    <row r="34" s="79" customFormat="1"/>
    <row r="35" s="79" customFormat="1"/>
    <row r="36" s="79" customFormat="1"/>
    <row r="37" s="79" customFormat="1"/>
    <row r="38" s="79" customFormat="1"/>
    <row r="39" s="79" customFormat="1"/>
    <row r="40" s="79" customFormat="1"/>
    <row r="41" s="79" customFormat="1"/>
    <row r="42" s="79" customFormat="1"/>
    <row r="43" s="79" customFormat="1"/>
    <row r="44" s="79" customFormat="1"/>
    <row r="45" s="79" customFormat="1"/>
    <row r="46" s="79" customFormat="1"/>
    <row r="47" s="79" customFormat="1"/>
    <row r="48" s="79" customFormat="1"/>
    <row r="49" spans="1:31" s="79" customFormat="1"/>
    <row r="50" spans="1:31" s="79" customFormat="1"/>
    <row r="51" spans="1:31" s="79" customFormat="1"/>
    <row r="52" spans="1:31">
      <c r="A52" s="79"/>
      <c r="B52" s="79"/>
      <c r="M52" s="79"/>
      <c r="N52" s="79"/>
      <c r="O52" s="79"/>
      <c r="P52" s="79"/>
      <c r="Q52" s="79"/>
      <c r="R52" s="79"/>
      <c r="S52" s="79"/>
      <c r="T52" s="79"/>
      <c r="U52" s="79"/>
      <c r="V52" s="79"/>
      <c r="W52" s="79"/>
      <c r="X52" s="79"/>
      <c r="Y52" s="79"/>
      <c r="Z52" s="79"/>
      <c r="AA52" s="79"/>
      <c r="AB52" s="79"/>
      <c r="AC52" s="79"/>
      <c r="AD52" s="79"/>
      <c r="AE52" s="79"/>
    </row>
    <row r="53" spans="1:31">
      <c r="A53" s="79"/>
      <c r="B53" s="79"/>
      <c r="M53" s="79"/>
      <c r="N53" s="79"/>
      <c r="O53" s="79"/>
      <c r="P53" s="79"/>
      <c r="Q53" s="79"/>
      <c r="R53" s="79"/>
      <c r="S53" s="79"/>
      <c r="T53" s="79"/>
      <c r="U53" s="79"/>
      <c r="V53" s="79"/>
      <c r="W53" s="79"/>
      <c r="X53" s="79"/>
      <c r="Y53" s="79"/>
      <c r="Z53" s="79"/>
      <c r="AA53" s="79"/>
      <c r="AB53" s="79"/>
      <c r="AC53" s="79"/>
      <c r="AD53" s="79"/>
      <c r="AE53" s="79"/>
    </row>
    <row r="54" spans="1:31">
      <c r="A54" s="79"/>
      <c r="B54" s="79"/>
      <c r="M54" s="79"/>
      <c r="N54" s="79"/>
      <c r="O54" s="79"/>
      <c r="P54" s="79"/>
      <c r="Q54" s="79"/>
      <c r="R54" s="79"/>
      <c r="S54" s="79"/>
      <c r="T54" s="79"/>
      <c r="U54" s="79"/>
      <c r="V54" s="79"/>
      <c r="W54" s="79"/>
      <c r="X54" s="79"/>
      <c r="Y54" s="79"/>
      <c r="Z54" s="79"/>
      <c r="AA54" s="79"/>
      <c r="AB54" s="79"/>
      <c r="AC54" s="79"/>
      <c r="AD54" s="79"/>
      <c r="AE54" s="79"/>
    </row>
    <row r="55" spans="1:31">
      <c r="A55" s="79"/>
      <c r="B55" s="79"/>
      <c r="M55" s="79"/>
      <c r="N55" s="79"/>
      <c r="O55" s="79"/>
      <c r="P55" s="79"/>
      <c r="Q55" s="79"/>
      <c r="R55" s="79"/>
      <c r="S55" s="79"/>
      <c r="T55" s="79"/>
      <c r="U55" s="79"/>
      <c r="V55" s="79"/>
      <c r="W55" s="79"/>
      <c r="X55" s="79"/>
      <c r="Y55" s="79"/>
      <c r="Z55" s="79"/>
      <c r="AA55" s="79"/>
      <c r="AB55" s="79"/>
      <c r="AC55" s="79"/>
      <c r="AD55" s="79"/>
      <c r="AE55" s="79"/>
    </row>
    <row r="56" spans="1:31">
      <c r="A56" s="79"/>
      <c r="B56" s="79"/>
      <c r="M56" s="79"/>
      <c r="N56" s="79"/>
      <c r="O56" s="79"/>
      <c r="P56" s="79"/>
      <c r="Q56" s="79"/>
      <c r="R56" s="79"/>
      <c r="S56" s="79"/>
      <c r="T56" s="79"/>
      <c r="U56" s="79"/>
      <c r="V56" s="79"/>
      <c r="W56" s="79"/>
      <c r="X56" s="79"/>
      <c r="Y56" s="79"/>
      <c r="Z56" s="79"/>
      <c r="AA56" s="79"/>
      <c r="AB56" s="79"/>
      <c r="AC56" s="79"/>
      <c r="AD56" s="79"/>
      <c r="AE56" s="79"/>
    </row>
    <row r="57" spans="1:31">
      <c r="A57" s="79"/>
      <c r="B57" s="79"/>
      <c r="M57" s="79"/>
      <c r="N57" s="79"/>
      <c r="O57" s="79"/>
      <c r="P57" s="79"/>
      <c r="Q57" s="79"/>
      <c r="R57" s="79"/>
      <c r="S57" s="79"/>
      <c r="T57" s="79"/>
      <c r="U57" s="79"/>
      <c r="V57" s="79"/>
      <c r="W57" s="79"/>
      <c r="X57" s="79"/>
      <c r="Y57" s="79"/>
      <c r="Z57" s="79"/>
      <c r="AA57" s="79"/>
      <c r="AB57" s="79"/>
      <c r="AC57" s="79"/>
      <c r="AD57" s="79"/>
      <c r="AE57" s="79"/>
    </row>
    <row r="58" spans="1:31">
      <c r="A58" s="79"/>
      <c r="B58" s="79"/>
      <c r="M58" s="79"/>
      <c r="N58" s="79"/>
      <c r="O58" s="79"/>
      <c r="P58" s="79"/>
      <c r="Q58" s="79"/>
      <c r="R58" s="79"/>
      <c r="S58" s="79"/>
      <c r="T58" s="79"/>
      <c r="U58" s="79"/>
      <c r="V58" s="79"/>
      <c r="W58" s="79"/>
      <c r="X58" s="79"/>
      <c r="Y58" s="79"/>
      <c r="Z58" s="79"/>
      <c r="AA58" s="79"/>
      <c r="AB58" s="79"/>
      <c r="AC58" s="79"/>
      <c r="AD58" s="79"/>
      <c r="AE58" s="79"/>
    </row>
    <row r="59" spans="1:31">
      <c r="A59" s="79"/>
      <c r="B59" s="79"/>
      <c r="M59" s="79"/>
      <c r="N59" s="79"/>
      <c r="O59" s="79"/>
      <c r="P59" s="79"/>
      <c r="Q59" s="79"/>
      <c r="R59" s="79"/>
      <c r="S59" s="79"/>
      <c r="T59" s="79"/>
      <c r="U59" s="79"/>
      <c r="V59" s="79"/>
      <c r="W59" s="79"/>
      <c r="X59" s="79"/>
      <c r="Y59" s="79"/>
      <c r="Z59" s="79"/>
      <c r="AA59" s="79"/>
      <c r="AB59" s="79"/>
      <c r="AC59" s="79"/>
      <c r="AD59" s="79"/>
      <c r="AE59" s="79"/>
    </row>
    <row r="60" spans="1:31">
      <c r="A60" s="79"/>
      <c r="B60" s="79"/>
      <c r="M60" s="79"/>
      <c r="N60" s="79"/>
      <c r="O60" s="79"/>
      <c r="P60" s="79"/>
      <c r="Q60" s="79"/>
      <c r="R60" s="79"/>
      <c r="S60" s="79"/>
      <c r="T60" s="79"/>
      <c r="U60" s="79"/>
      <c r="V60" s="79"/>
      <c r="W60" s="79"/>
      <c r="X60" s="79"/>
      <c r="Y60" s="79"/>
      <c r="Z60" s="79"/>
      <c r="AA60" s="79"/>
      <c r="AB60" s="79"/>
      <c r="AC60" s="79"/>
      <c r="AD60" s="79"/>
      <c r="AE60" s="79"/>
    </row>
    <row r="61" spans="1:31">
      <c r="A61" s="79"/>
      <c r="B61" s="79"/>
      <c r="M61" s="79"/>
      <c r="N61" s="79"/>
      <c r="O61" s="79"/>
      <c r="P61" s="79"/>
      <c r="Q61" s="79"/>
      <c r="R61" s="79"/>
      <c r="S61" s="79"/>
      <c r="T61" s="79"/>
      <c r="U61" s="79"/>
      <c r="V61" s="79"/>
      <c r="W61" s="79"/>
      <c r="X61" s="79"/>
      <c r="Y61" s="79"/>
      <c r="Z61" s="79"/>
      <c r="AA61" s="79"/>
      <c r="AB61" s="79"/>
      <c r="AC61" s="79"/>
      <c r="AD61" s="79"/>
      <c r="AE61" s="79"/>
    </row>
    <row r="62" spans="1:31">
      <c r="A62" s="79"/>
      <c r="B62" s="79"/>
      <c r="M62" s="79"/>
      <c r="N62" s="79"/>
      <c r="O62" s="79"/>
      <c r="P62" s="79"/>
      <c r="Q62" s="79"/>
      <c r="R62" s="79"/>
      <c r="S62" s="79"/>
      <c r="T62" s="79"/>
      <c r="U62" s="79"/>
      <c r="V62" s="79"/>
      <c r="W62" s="79"/>
      <c r="X62" s="79"/>
      <c r="Y62" s="79"/>
      <c r="Z62" s="79"/>
      <c r="AA62" s="79"/>
      <c r="AB62" s="79"/>
      <c r="AC62" s="79"/>
      <c r="AD62" s="79"/>
      <c r="AE62" s="79"/>
    </row>
    <row r="63" spans="1:31">
      <c r="A63" s="79"/>
      <c r="B63" s="79"/>
      <c r="M63" s="79"/>
      <c r="N63" s="79"/>
      <c r="O63" s="79"/>
      <c r="P63" s="79"/>
      <c r="Q63" s="79"/>
      <c r="R63" s="79"/>
      <c r="S63" s="79"/>
      <c r="T63" s="79"/>
      <c r="U63" s="79"/>
      <c r="V63" s="79"/>
      <c r="W63" s="79"/>
      <c r="X63" s="79"/>
      <c r="Y63" s="79"/>
      <c r="Z63" s="79"/>
      <c r="AA63" s="79"/>
      <c r="AB63" s="79"/>
      <c r="AC63" s="79"/>
      <c r="AD63" s="79"/>
      <c r="AE63" s="79"/>
    </row>
    <row r="64" spans="1:31">
      <c r="A64" s="79"/>
      <c r="B64" s="79"/>
      <c r="M64" s="79"/>
      <c r="N64" s="79"/>
      <c r="O64" s="79"/>
      <c r="P64" s="79"/>
      <c r="Q64" s="79"/>
      <c r="R64" s="79"/>
      <c r="S64" s="79"/>
      <c r="T64" s="79"/>
      <c r="U64" s="79"/>
      <c r="V64" s="79"/>
      <c r="W64" s="79"/>
      <c r="X64" s="79"/>
      <c r="Y64" s="79"/>
      <c r="Z64" s="79"/>
      <c r="AA64" s="79"/>
      <c r="AB64" s="79"/>
      <c r="AC64" s="79"/>
      <c r="AD64" s="79"/>
      <c r="AE64" s="79"/>
    </row>
    <row r="65" spans="1:31">
      <c r="A65" s="79"/>
      <c r="B65" s="79"/>
      <c r="M65" s="79"/>
      <c r="N65" s="79"/>
      <c r="O65" s="79"/>
      <c r="P65" s="79"/>
      <c r="Q65" s="79"/>
      <c r="R65" s="79"/>
      <c r="S65" s="79"/>
      <c r="T65" s="79"/>
      <c r="U65" s="79"/>
      <c r="V65" s="79"/>
      <c r="W65" s="79"/>
      <c r="X65" s="79"/>
      <c r="Y65" s="79"/>
      <c r="Z65" s="79"/>
      <c r="AA65" s="79"/>
      <c r="AB65" s="79"/>
      <c r="AC65" s="79"/>
      <c r="AD65" s="79"/>
      <c r="AE65" s="79"/>
    </row>
    <row r="66" spans="1:31">
      <c r="A66" s="79"/>
      <c r="B66" s="79"/>
      <c r="M66" s="79"/>
      <c r="N66" s="79"/>
      <c r="O66" s="79"/>
      <c r="P66" s="79"/>
      <c r="Q66" s="79"/>
      <c r="R66" s="79"/>
      <c r="S66" s="79"/>
      <c r="T66" s="79"/>
      <c r="U66" s="79"/>
      <c r="V66" s="79"/>
      <c r="W66" s="79"/>
      <c r="X66" s="79"/>
      <c r="Y66" s="79"/>
      <c r="Z66" s="79"/>
      <c r="AA66" s="79"/>
      <c r="AB66" s="79"/>
      <c r="AC66" s="79"/>
      <c r="AD66" s="79"/>
      <c r="AE66" s="79"/>
    </row>
    <row r="67" spans="1:31">
      <c r="A67" s="79"/>
      <c r="B67" s="79"/>
      <c r="M67" s="79"/>
      <c r="N67" s="79"/>
      <c r="O67" s="79"/>
      <c r="P67" s="79"/>
      <c r="Q67" s="79"/>
      <c r="R67" s="79"/>
      <c r="S67" s="79"/>
      <c r="T67" s="79"/>
      <c r="U67" s="79"/>
      <c r="V67" s="79"/>
      <c r="W67" s="79"/>
      <c r="X67" s="79"/>
      <c r="Y67" s="79"/>
      <c r="Z67" s="79"/>
      <c r="AA67" s="79"/>
      <c r="AB67" s="79"/>
      <c r="AC67" s="79"/>
      <c r="AD67" s="79"/>
      <c r="AE67" s="79"/>
    </row>
    <row r="68" spans="1:31">
      <c r="A68" s="79"/>
      <c r="B68" s="79"/>
      <c r="M68" s="79"/>
      <c r="N68" s="79"/>
      <c r="O68" s="79"/>
      <c r="P68" s="79"/>
      <c r="Q68" s="79"/>
      <c r="R68" s="79"/>
      <c r="S68" s="79"/>
      <c r="T68" s="79"/>
      <c r="U68" s="79"/>
      <c r="V68" s="79"/>
      <c r="W68" s="79"/>
      <c r="X68" s="79"/>
      <c r="Y68" s="79"/>
      <c r="Z68" s="79"/>
      <c r="AA68" s="79"/>
      <c r="AB68" s="79"/>
      <c r="AC68" s="79"/>
      <c r="AD68" s="79"/>
      <c r="AE68" s="79"/>
    </row>
    <row r="69" spans="1:31">
      <c r="A69" s="79"/>
      <c r="B69" s="79"/>
      <c r="M69" s="79"/>
      <c r="N69" s="79"/>
      <c r="O69" s="79"/>
      <c r="P69" s="79"/>
      <c r="Q69" s="79"/>
      <c r="R69" s="79"/>
      <c r="S69" s="79"/>
      <c r="T69" s="79"/>
      <c r="U69" s="79"/>
      <c r="V69" s="79"/>
      <c r="W69" s="79"/>
      <c r="X69" s="79"/>
      <c r="Y69" s="79"/>
      <c r="Z69" s="79"/>
      <c r="AA69" s="79"/>
      <c r="AB69" s="79"/>
      <c r="AC69" s="79"/>
      <c r="AD69" s="79"/>
      <c r="AE69" s="79"/>
    </row>
    <row r="70" spans="1:31">
      <c r="A70" s="79"/>
      <c r="B70" s="79"/>
      <c r="M70" s="79"/>
      <c r="N70" s="79"/>
      <c r="O70" s="79"/>
      <c r="P70" s="79"/>
      <c r="Q70" s="79"/>
      <c r="R70" s="79"/>
      <c r="S70" s="79"/>
      <c r="T70" s="79"/>
      <c r="U70" s="79"/>
      <c r="V70" s="79"/>
      <c r="W70" s="79"/>
      <c r="X70" s="79"/>
      <c r="Y70" s="79"/>
      <c r="Z70" s="79"/>
      <c r="AA70" s="79"/>
      <c r="AB70" s="79"/>
      <c r="AC70" s="79"/>
      <c r="AD70" s="79"/>
      <c r="AE70" s="79"/>
    </row>
    <row r="71" spans="1:31">
      <c r="A71" s="79"/>
      <c r="B71" s="79"/>
      <c r="M71" s="79"/>
      <c r="N71" s="79"/>
      <c r="O71" s="79"/>
      <c r="P71" s="79"/>
      <c r="Q71" s="79"/>
      <c r="R71" s="79"/>
      <c r="S71" s="79"/>
      <c r="T71" s="79"/>
      <c r="U71" s="79"/>
      <c r="V71" s="79"/>
      <c r="W71" s="79"/>
      <c r="X71" s="79"/>
      <c r="Y71" s="79"/>
      <c r="Z71" s="79"/>
      <c r="AA71" s="79"/>
      <c r="AB71" s="79"/>
      <c r="AC71" s="79"/>
      <c r="AD71" s="79"/>
      <c r="AE71" s="79"/>
    </row>
    <row r="72" spans="1:31">
      <c r="A72" s="79"/>
      <c r="B72" s="79"/>
      <c r="M72" s="79"/>
      <c r="N72" s="79"/>
      <c r="O72" s="79"/>
      <c r="P72" s="79"/>
      <c r="Q72" s="79"/>
      <c r="R72" s="79"/>
      <c r="S72" s="79"/>
      <c r="T72" s="79"/>
      <c r="U72" s="79"/>
      <c r="V72" s="79"/>
      <c r="W72" s="79"/>
      <c r="X72" s="79"/>
      <c r="Y72" s="79"/>
      <c r="Z72" s="79"/>
      <c r="AA72" s="79"/>
      <c r="AB72" s="79"/>
      <c r="AC72" s="79"/>
      <c r="AD72" s="79"/>
      <c r="AE72" s="79"/>
    </row>
    <row r="73" spans="1:31">
      <c r="A73" s="79"/>
      <c r="B73" s="79"/>
      <c r="M73" s="79"/>
      <c r="N73" s="79"/>
      <c r="O73" s="79"/>
      <c r="P73" s="79"/>
      <c r="Q73" s="79"/>
      <c r="R73" s="79"/>
      <c r="S73" s="79"/>
      <c r="T73" s="79"/>
      <c r="U73" s="79"/>
      <c r="V73" s="79"/>
      <c r="W73" s="79"/>
      <c r="X73" s="79"/>
      <c r="Y73" s="79"/>
      <c r="Z73" s="79"/>
      <c r="AA73" s="79"/>
      <c r="AB73" s="79"/>
      <c r="AC73" s="79"/>
      <c r="AD73" s="79"/>
      <c r="AE73" s="79"/>
    </row>
    <row r="74" spans="1:31">
      <c r="A74" s="79"/>
      <c r="B74" s="79"/>
      <c r="M74" s="79"/>
      <c r="N74" s="79"/>
      <c r="O74" s="79"/>
      <c r="P74" s="79"/>
      <c r="Q74" s="79"/>
      <c r="R74" s="79"/>
      <c r="S74" s="79"/>
      <c r="T74" s="79"/>
      <c r="U74" s="79"/>
      <c r="V74" s="79"/>
      <c r="W74" s="79"/>
      <c r="X74" s="79"/>
      <c r="Y74" s="79"/>
      <c r="Z74" s="79"/>
      <c r="AA74" s="79"/>
      <c r="AB74" s="79"/>
      <c r="AC74" s="79"/>
      <c r="AD74" s="79"/>
      <c r="AE74" s="79"/>
    </row>
    <row r="75" spans="1:31">
      <c r="A75" s="79"/>
      <c r="B75" s="79"/>
      <c r="M75" s="79"/>
      <c r="N75" s="79"/>
      <c r="O75" s="79"/>
      <c r="P75" s="79"/>
      <c r="Q75" s="79"/>
      <c r="R75" s="79"/>
      <c r="S75" s="79"/>
      <c r="T75" s="79"/>
      <c r="U75" s="79"/>
      <c r="V75" s="79"/>
      <c r="W75" s="79"/>
      <c r="X75" s="79"/>
      <c r="Y75" s="79"/>
      <c r="Z75" s="79"/>
      <c r="AA75" s="79"/>
      <c r="AB75" s="79"/>
      <c r="AC75" s="79"/>
      <c r="AD75" s="79"/>
      <c r="AE75" s="79"/>
    </row>
    <row r="76" spans="1:31">
      <c r="A76" s="79"/>
      <c r="B76" s="79"/>
      <c r="M76" s="79"/>
      <c r="N76" s="79"/>
      <c r="O76" s="79"/>
      <c r="P76" s="79"/>
      <c r="Q76" s="79"/>
      <c r="R76" s="79"/>
      <c r="S76" s="79"/>
      <c r="T76" s="79"/>
      <c r="U76" s="79"/>
      <c r="V76" s="79"/>
      <c r="W76" s="79"/>
      <c r="X76" s="79"/>
      <c r="Y76" s="79"/>
      <c r="Z76" s="79"/>
      <c r="AA76" s="79"/>
      <c r="AB76" s="79"/>
      <c r="AC76" s="79"/>
      <c r="AD76" s="79"/>
      <c r="AE76" s="79"/>
    </row>
    <row r="77" spans="1:31">
      <c r="A77" s="79"/>
      <c r="B77" s="79"/>
      <c r="M77" s="79"/>
      <c r="N77" s="79"/>
      <c r="O77" s="79"/>
      <c r="P77" s="79"/>
      <c r="Q77" s="79"/>
      <c r="R77" s="79"/>
      <c r="S77" s="79"/>
      <c r="T77" s="79"/>
      <c r="U77" s="79"/>
      <c r="V77" s="79"/>
      <c r="W77" s="79"/>
      <c r="X77" s="79"/>
      <c r="Y77" s="79"/>
      <c r="Z77" s="79"/>
      <c r="AA77" s="79"/>
      <c r="AB77" s="79"/>
      <c r="AC77" s="79"/>
      <c r="AD77" s="79"/>
      <c r="AE77" s="79"/>
    </row>
    <row r="78" spans="1:31">
      <c r="A78" s="79"/>
      <c r="B78" s="79"/>
      <c r="M78" s="79"/>
      <c r="N78" s="79"/>
      <c r="O78" s="79"/>
      <c r="P78" s="79"/>
      <c r="Q78" s="79"/>
      <c r="R78" s="79"/>
      <c r="S78" s="79"/>
      <c r="T78" s="79"/>
      <c r="U78" s="79"/>
      <c r="V78" s="79"/>
      <c r="W78" s="79"/>
      <c r="X78" s="79"/>
      <c r="Y78" s="79"/>
      <c r="Z78" s="79"/>
      <c r="AA78" s="79"/>
      <c r="AB78" s="79"/>
      <c r="AC78" s="79"/>
      <c r="AD78" s="79"/>
      <c r="AE78" s="79"/>
    </row>
    <row r="79" spans="1:31">
      <c r="A79" s="79"/>
      <c r="B79" s="79"/>
      <c r="M79" s="79"/>
      <c r="N79" s="79"/>
      <c r="O79" s="79"/>
      <c r="P79" s="79"/>
      <c r="Q79" s="79"/>
      <c r="R79" s="79"/>
      <c r="S79" s="79"/>
      <c r="T79" s="79"/>
      <c r="U79" s="79"/>
      <c r="V79" s="79"/>
      <c r="W79" s="79"/>
      <c r="X79" s="79"/>
      <c r="Y79" s="79"/>
      <c r="Z79" s="79"/>
      <c r="AA79" s="79"/>
      <c r="AB79" s="79"/>
      <c r="AC79" s="79"/>
      <c r="AD79" s="79"/>
      <c r="AE79" s="79"/>
    </row>
    <row r="80" spans="1:31">
      <c r="A80" s="79"/>
      <c r="B80" s="79"/>
      <c r="M80" s="79"/>
      <c r="N80" s="79"/>
      <c r="O80" s="79"/>
      <c r="P80" s="79"/>
      <c r="Q80" s="79"/>
      <c r="R80" s="79"/>
      <c r="S80" s="79"/>
      <c r="T80" s="79"/>
      <c r="U80" s="79"/>
      <c r="V80" s="79"/>
      <c r="W80" s="79"/>
      <c r="X80" s="79"/>
      <c r="Y80" s="79"/>
      <c r="Z80" s="79"/>
      <c r="AA80" s="79"/>
      <c r="AB80" s="79"/>
      <c r="AC80" s="79"/>
      <c r="AD80" s="79"/>
      <c r="AE80" s="79"/>
    </row>
    <row r="81" spans="1:31">
      <c r="A81" s="79"/>
      <c r="B81" s="79"/>
      <c r="M81" s="79"/>
      <c r="N81" s="79"/>
      <c r="O81" s="79"/>
      <c r="P81" s="79"/>
      <c r="Q81" s="79"/>
      <c r="R81" s="79"/>
      <c r="S81" s="79"/>
      <c r="T81" s="79"/>
      <c r="U81" s="79"/>
      <c r="V81" s="79"/>
      <c r="W81" s="79"/>
      <c r="X81" s="79"/>
      <c r="Y81" s="79"/>
      <c r="Z81" s="79"/>
      <c r="AA81" s="79"/>
      <c r="AB81" s="79"/>
      <c r="AC81" s="79"/>
      <c r="AD81" s="79"/>
      <c r="AE81" s="79"/>
    </row>
    <row r="82" spans="1:31">
      <c r="A82" s="79"/>
      <c r="B82" s="79"/>
      <c r="M82" s="79"/>
      <c r="N82" s="79"/>
      <c r="O82" s="79"/>
      <c r="P82" s="79"/>
      <c r="Q82" s="79"/>
      <c r="R82" s="79"/>
      <c r="S82" s="79"/>
      <c r="T82" s="79"/>
      <c r="U82" s="79"/>
      <c r="V82" s="79"/>
      <c r="W82" s="79"/>
      <c r="X82" s="79"/>
      <c r="Y82" s="79"/>
      <c r="Z82" s="79"/>
      <c r="AA82" s="79"/>
      <c r="AB82" s="79"/>
      <c r="AC82" s="79"/>
      <c r="AD82" s="79"/>
      <c r="AE82" s="79"/>
    </row>
    <row r="83" spans="1:31">
      <c r="A83" s="79"/>
      <c r="B83" s="79"/>
      <c r="M83" s="79"/>
      <c r="N83" s="79"/>
      <c r="O83" s="79"/>
      <c r="P83" s="79"/>
      <c r="Q83" s="79"/>
      <c r="R83" s="79"/>
      <c r="S83" s="79"/>
      <c r="T83" s="79"/>
      <c r="U83" s="79"/>
      <c r="V83" s="79"/>
      <c r="W83" s="79"/>
      <c r="X83" s="79"/>
      <c r="Y83" s="79"/>
      <c r="Z83" s="79"/>
      <c r="AA83" s="79"/>
      <c r="AB83" s="79"/>
      <c r="AC83" s="79"/>
      <c r="AD83" s="79"/>
      <c r="AE83" s="79"/>
    </row>
    <row r="84" spans="1:31">
      <c r="A84" s="79"/>
      <c r="B84" s="79"/>
      <c r="M84" s="79"/>
      <c r="N84" s="79"/>
      <c r="O84" s="79"/>
      <c r="P84" s="79"/>
      <c r="Q84" s="79"/>
      <c r="R84" s="79"/>
      <c r="S84" s="79"/>
      <c r="T84" s="79"/>
      <c r="U84" s="79"/>
      <c r="V84" s="79"/>
      <c r="W84" s="79"/>
      <c r="X84" s="79"/>
      <c r="Y84" s="79"/>
      <c r="Z84" s="79"/>
      <c r="AA84" s="79"/>
      <c r="AB84" s="79"/>
      <c r="AC84" s="79"/>
      <c r="AD84" s="79"/>
      <c r="AE84" s="79"/>
    </row>
    <row r="85" spans="1:31">
      <c r="A85" s="79"/>
      <c r="B85" s="79"/>
      <c r="M85" s="79"/>
      <c r="N85" s="79"/>
      <c r="O85" s="79"/>
      <c r="P85" s="79"/>
      <c r="Q85" s="79"/>
      <c r="R85" s="79"/>
      <c r="S85" s="79"/>
      <c r="T85" s="79"/>
      <c r="U85" s="79"/>
      <c r="V85" s="79"/>
      <c r="W85" s="79"/>
      <c r="X85" s="79"/>
      <c r="Y85" s="79"/>
      <c r="Z85" s="79"/>
      <c r="AA85" s="79"/>
      <c r="AB85" s="79"/>
      <c r="AC85" s="79"/>
      <c r="AD85" s="79"/>
      <c r="AE85" s="79"/>
    </row>
    <row r="86" spans="1:31">
      <c r="A86" s="79"/>
      <c r="B86" s="79"/>
      <c r="M86" s="79"/>
      <c r="N86" s="79"/>
      <c r="O86" s="79"/>
      <c r="P86" s="79"/>
      <c r="Q86" s="79"/>
      <c r="R86" s="79"/>
      <c r="S86" s="79"/>
      <c r="T86" s="79"/>
      <c r="U86" s="79"/>
      <c r="V86" s="79"/>
      <c r="W86" s="79"/>
      <c r="X86" s="79"/>
      <c r="Y86" s="79"/>
      <c r="Z86" s="79"/>
      <c r="AA86" s="79"/>
      <c r="AB86" s="79"/>
      <c r="AC86" s="79"/>
      <c r="AD86" s="79"/>
      <c r="AE86" s="79"/>
    </row>
    <row r="87" spans="1:31">
      <c r="A87" s="79"/>
      <c r="B87" s="79"/>
      <c r="M87" s="79"/>
      <c r="N87" s="79"/>
      <c r="O87" s="79"/>
      <c r="P87" s="79"/>
      <c r="Q87" s="79"/>
      <c r="R87" s="79"/>
      <c r="S87" s="79"/>
      <c r="T87" s="79"/>
      <c r="U87" s="79"/>
      <c r="V87" s="79"/>
      <c r="W87" s="79"/>
      <c r="X87" s="79"/>
      <c r="Y87" s="79"/>
      <c r="Z87" s="79"/>
      <c r="AA87" s="79"/>
      <c r="AB87" s="79"/>
      <c r="AC87" s="79"/>
      <c r="AD87" s="79"/>
      <c r="AE87" s="79"/>
    </row>
    <row r="88" spans="1:31">
      <c r="A88" s="79"/>
      <c r="B88" s="79"/>
      <c r="M88" s="79"/>
      <c r="N88" s="79"/>
      <c r="O88" s="79"/>
      <c r="P88" s="79"/>
      <c r="Q88" s="79"/>
      <c r="R88" s="79"/>
      <c r="S88" s="79"/>
      <c r="T88" s="79"/>
      <c r="U88" s="79"/>
      <c r="V88" s="79"/>
      <c r="W88" s="79"/>
      <c r="X88" s="79"/>
      <c r="Y88" s="79"/>
      <c r="Z88" s="79"/>
      <c r="AA88" s="79"/>
      <c r="AB88" s="79"/>
      <c r="AC88" s="79"/>
      <c r="AD88" s="79"/>
      <c r="AE88" s="79"/>
    </row>
    <row r="89" spans="1:31">
      <c r="A89" s="79"/>
      <c r="B89" s="79"/>
      <c r="M89" s="79"/>
      <c r="N89" s="79"/>
      <c r="O89" s="79"/>
      <c r="P89" s="79"/>
      <c r="Q89" s="79"/>
      <c r="R89" s="79"/>
      <c r="S89" s="79"/>
      <c r="T89" s="79"/>
      <c r="U89" s="79"/>
      <c r="V89" s="79"/>
      <c r="W89" s="79"/>
      <c r="X89" s="79"/>
      <c r="Y89" s="79"/>
      <c r="Z89" s="79"/>
      <c r="AA89" s="79"/>
      <c r="AB89" s="79"/>
      <c r="AC89" s="79"/>
      <c r="AD89" s="79"/>
      <c r="AE89" s="79"/>
    </row>
    <row r="90" spans="1:31">
      <c r="A90" s="79"/>
      <c r="B90" s="79"/>
      <c r="M90" s="79"/>
      <c r="N90" s="79"/>
      <c r="O90" s="79"/>
      <c r="P90" s="79"/>
      <c r="Q90" s="79"/>
      <c r="R90" s="79"/>
      <c r="S90" s="79"/>
      <c r="T90" s="79"/>
      <c r="U90" s="79"/>
      <c r="V90" s="79"/>
      <c r="W90" s="79"/>
      <c r="X90" s="79"/>
      <c r="Y90" s="79"/>
      <c r="Z90" s="79"/>
      <c r="AA90" s="79"/>
      <c r="AB90" s="79"/>
      <c r="AC90" s="79"/>
      <c r="AD90" s="79"/>
      <c r="AE90" s="79"/>
    </row>
    <row r="91" spans="1:31">
      <c r="A91" s="79"/>
      <c r="B91" s="79"/>
      <c r="M91" s="79"/>
      <c r="N91" s="79"/>
      <c r="O91" s="79"/>
      <c r="P91" s="79"/>
      <c r="Q91" s="79"/>
      <c r="R91" s="79"/>
      <c r="S91" s="79"/>
      <c r="T91" s="79"/>
      <c r="U91" s="79"/>
      <c r="V91" s="79"/>
      <c r="W91" s="79"/>
      <c r="X91" s="79"/>
      <c r="Y91" s="79"/>
      <c r="Z91" s="79"/>
      <c r="AA91" s="79"/>
      <c r="AB91" s="79"/>
      <c r="AC91" s="79"/>
      <c r="AD91" s="79"/>
      <c r="AE91" s="79"/>
    </row>
    <row r="92" spans="1:31">
      <c r="A92" s="79"/>
      <c r="B92" s="79"/>
      <c r="M92" s="79"/>
      <c r="N92" s="79"/>
      <c r="O92" s="79"/>
      <c r="P92" s="79"/>
      <c r="Q92" s="79"/>
      <c r="R92" s="79"/>
      <c r="S92" s="79"/>
      <c r="T92" s="79"/>
      <c r="U92" s="79"/>
      <c r="V92" s="79"/>
      <c r="W92" s="79"/>
      <c r="X92" s="79"/>
      <c r="Y92" s="79"/>
      <c r="Z92" s="79"/>
      <c r="AA92" s="79"/>
      <c r="AB92" s="79"/>
      <c r="AC92" s="79"/>
      <c r="AD92" s="79"/>
      <c r="AE92" s="79"/>
    </row>
    <row r="93" spans="1:31">
      <c r="A93" s="79"/>
      <c r="B93" s="79"/>
      <c r="M93" s="79"/>
      <c r="N93" s="79"/>
      <c r="O93" s="79"/>
      <c r="P93" s="79"/>
      <c r="Q93" s="79"/>
      <c r="R93" s="79"/>
      <c r="S93" s="79"/>
      <c r="T93" s="79"/>
      <c r="U93" s="79"/>
      <c r="V93" s="79"/>
      <c r="W93" s="79"/>
      <c r="X93" s="79"/>
      <c r="Y93" s="79"/>
      <c r="Z93" s="79"/>
      <c r="AA93" s="79"/>
      <c r="AB93" s="79"/>
      <c r="AC93" s="79"/>
      <c r="AD93" s="79"/>
      <c r="AE93" s="79"/>
    </row>
    <row r="94" spans="1:31">
      <c r="A94" s="79"/>
      <c r="B94" s="79"/>
      <c r="M94" s="79"/>
      <c r="N94" s="79"/>
      <c r="O94" s="79"/>
      <c r="P94" s="79"/>
      <c r="Q94" s="79"/>
      <c r="R94" s="79"/>
      <c r="S94" s="79"/>
      <c r="T94" s="79"/>
      <c r="U94" s="79"/>
      <c r="V94" s="79"/>
      <c r="W94" s="79"/>
      <c r="X94" s="79"/>
      <c r="Y94" s="79"/>
      <c r="Z94" s="79"/>
      <c r="AA94" s="79"/>
      <c r="AB94" s="79"/>
      <c r="AC94" s="79"/>
      <c r="AD94" s="79"/>
      <c r="AE94" s="79"/>
    </row>
    <row r="95" spans="1:31">
      <c r="A95" s="79"/>
      <c r="B95" s="79"/>
      <c r="M95" s="79"/>
      <c r="N95" s="79"/>
      <c r="O95" s="79"/>
      <c r="P95" s="79"/>
      <c r="Q95" s="79"/>
      <c r="R95" s="79"/>
      <c r="S95" s="79"/>
      <c r="T95" s="79"/>
      <c r="U95" s="79"/>
      <c r="V95" s="79"/>
      <c r="W95" s="79"/>
      <c r="X95" s="79"/>
      <c r="Y95" s="79"/>
      <c r="Z95" s="79"/>
      <c r="AA95" s="79"/>
      <c r="AB95" s="79"/>
      <c r="AC95" s="79"/>
      <c r="AD95" s="79"/>
      <c r="AE95" s="79"/>
    </row>
    <row r="96" spans="1:31">
      <c r="A96" s="79"/>
      <c r="B96" s="79"/>
      <c r="M96" s="79"/>
      <c r="N96" s="79"/>
      <c r="O96" s="79"/>
      <c r="P96" s="79"/>
      <c r="Q96" s="79"/>
      <c r="R96" s="79"/>
      <c r="S96" s="79"/>
      <c r="T96" s="79"/>
      <c r="U96" s="79"/>
      <c r="V96" s="79"/>
      <c r="W96" s="79"/>
      <c r="X96" s="79"/>
      <c r="Y96" s="79"/>
      <c r="Z96" s="79"/>
      <c r="AA96" s="79"/>
      <c r="AB96" s="79"/>
      <c r="AC96" s="79"/>
      <c r="AD96" s="79"/>
      <c r="AE96" s="79"/>
    </row>
    <row r="97" spans="1:2">
      <c r="A97" s="79"/>
      <c r="B97" s="79"/>
    </row>
    <row r="98" spans="1:2">
      <c r="A98" s="79"/>
      <c r="B98" s="79"/>
    </row>
    <row r="99" spans="1:2">
      <c r="A99" s="79"/>
      <c r="B99" s="79"/>
    </row>
    <row r="100" spans="1:2">
      <c r="A100" s="79"/>
      <c r="B100" s="79"/>
    </row>
  </sheetData>
  <mergeCells count="18">
    <mergeCell ref="A15:D15"/>
    <mergeCell ref="A20:C20"/>
    <mergeCell ref="A26:D26"/>
    <mergeCell ref="A27:D27"/>
    <mergeCell ref="A28:D28"/>
    <mergeCell ref="A22:D22"/>
    <mergeCell ref="A23:D23"/>
    <mergeCell ref="A24:D24"/>
    <mergeCell ref="B1:C1"/>
    <mergeCell ref="A3:D4"/>
    <mergeCell ref="A5:D5"/>
    <mergeCell ref="A6:C6"/>
    <mergeCell ref="A14:D14"/>
    <mergeCell ref="B7:D7"/>
    <mergeCell ref="B8:D8"/>
    <mergeCell ref="B10:C10"/>
    <mergeCell ref="B11:C11"/>
    <mergeCell ref="B9:D9"/>
  </mergeCells>
  <phoneticPr fontId="7" type="noConversion"/>
  <pageMargins left="1.19" right="0.75" top="1" bottom="1" header="0.5" footer="0.5"/>
  <pageSetup paperSize="9" scale="81" orientation="portrait" r:id="rId1"/>
  <headerFooter alignWithMargins="0"/>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N105"/>
  <sheetViews>
    <sheetView view="pageBreakPreview" zoomScaleNormal="100" zoomScaleSheetLayoutView="100" workbookViewId="0">
      <selection activeCell="I5" sqref="I5"/>
    </sheetView>
  </sheetViews>
  <sheetFormatPr baseColWidth="10" defaultColWidth="8" defaultRowHeight="13"/>
  <cols>
    <col min="1" max="1" width="23.6640625" style="80" customWidth="1"/>
    <col min="2" max="2" width="21.6640625" style="80" customWidth="1"/>
    <col min="3" max="3" width="17.83203125" style="79" customWidth="1"/>
    <col min="4" max="4" width="30.1640625" style="79" customWidth="1"/>
    <col min="5" max="12" width="8" style="79" customWidth="1"/>
    <col min="13" max="16384" width="8" style="80"/>
  </cols>
  <sheetData>
    <row r="1" spans="1:66" ht="143.25" customHeight="1">
      <c r="A1" s="77"/>
      <c r="B1" s="1166" t="s">
        <v>1285</v>
      </c>
      <c r="C1" s="1167"/>
      <c r="D1" s="78"/>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row>
    <row r="2" spans="1:66" ht="9.75" customHeight="1">
      <c r="A2" s="81"/>
      <c r="B2" s="81"/>
      <c r="C2" s="82"/>
      <c r="D2" s="82"/>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row>
    <row r="3" spans="1:66">
      <c r="A3" s="1168" t="s">
        <v>1286</v>
      </c>
      <c r="B3" s="1168"/>
      <c r="C3" s="1168"/>
      <c r="D3" s="1168"/>
      <c r="H3" s="371"/>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row>
    <row r="4" spans="1:66" ht="42.75" customHeight="1">
      <c r="A4" s="1168"/>
      <c r="B4" s="1168"/>
      <c r="C4" s="1168"/>
      <c r="D4" s="1168"/>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row>
    <row r="5" spans="1:66" ht="33.75" customHeight="1">
      <c r="A5" s="1168" t="s">
        <v>1287</v>
      </c>
      <c r="B5" s="1168"/>
      <c r="C5" s="1168"/>
      <c r="D5" s="1168"/>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c r="BK5" s="79"/>
      <c r="BL5" s="79"/>
      <c r="BM5" s="79"/>
      <c r="BN5" s="79"/>
    </row>
    <row r="6" spans="1:66" s="85" customFormat="1" ht="14">
      <c r="A6" s="1169" t="s">
        <v>1271</v>
      </c>
      <c r="B6" s="1169"/>
      <c r="C6" s="1169"/>
      <c r="D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row>
    <row r="7" spans="1:66" s="85" customFormat="1" ht="14">
      <c r="A7" s="83" t="s">
        <v>1234</v>
      </c>
      <c r="B7" s="1171" t="str">
        <f>'1 Basic Info'!C7</f>
        <v>Bancroft Minden Forest</v>
      </c>
      <c r="C7" s="1171"/>
      <c r="D7" s="1171"/>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row>
    <row r="8" spans="1:66" s="85" customFormat="1" ht="14">
      <c r="A8" s="83" t="s">
        <v>1236</v>
      </c>
      <c r="B8" s="1171" t="str">
        <f>'1 Basic Info'!C11</f>
        <v>51 Hastings St N,  Bancroft, ON   K0L 1C0</v>
      </c>
      <c r="C8" s="1171"/>
      <c r="D8" s="1171"/>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row>
    <row r="9" spans="1:66" s="85" customFormat="1" ht="14">
      <c r="A9" s="83" t="s">
        <v>82</v>
      </c>
      <c r="B9" s="1171" t="str">
        <f>'1 Basic Info'!C12</f>
        <v>Canada</v>
      </c>
      <c r="C9" s="1171"/>
      <c r="D9" s="117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row>
    <row r="10" spans="1:66" s="85" customFormat="1" ht="14">
      <c r="A10" s="83" t="s">
        <v>1272</v>
      </c>
      <c r="B10" s="1171" t="str">
        <f>Cover!D7</f>
        <v>SA-FM/COC-003810</v>
      </c>
      <c r="C10" s="1171"/>
      <c r="D10" s="63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row>
    <row r="11" spans="1:66" s="85" customFormat="1" ht="14">
      <c r="A11" s="83" t="s">
        <v>102</v>
      </c>
      <c r="B11" s="1171" t="str">
        <f>'1 Basic Info'!C21</f>
        <v>Single</v>
      </c>
      <c r="C11" s="1171"/>
      <c r="D11" s="63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row>
    <row r="12" spans="1:66" ht="15" customHeight="1">
      <c r="A12" s="435"/>
      <c r="B12" s="436"/>
      <c r="C12" s="435"/>
      <c r="D12" s="436"/>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row>
    <row r="13" spans="1:66" ht="18" customHeight="1">
      <c r="A13" s="1170" t="s">
        <v>1288</v>
      </c>
      <c r="B13" s="1169"/>
      <c r="C13" s="1169"/>
      <c r="D13" s="116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row>
    <row r="14" spans="1:66" ht="33.75" customHeight="1">
      <c r="A14" s="1172" t="s">
        <v>1289</v>
      </c>
      <c r="B14" s="1169"/>
      <c r="C14" s="1169"/>
      <c r="D14" s="1169"/>
      <c r="E14" s="302" t="s">
        <v>1277</v>
      </c>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row>
    <row r="15" spans="1:66" s="91" customFormat="1" ht="28.5" customHeight="1">
      <c r="A15" s="454" t="s">
        <v>1290</v>
      </c>
      <c r="B15" s="1177" t="s">
        <v>1291</v>
      </c>
      <c r="C15" s="1178"/>
      <c r="D15" s="1179"/>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row>
    <row r="16" spans="1:66" s="85" customFormat="1" ht="105.75" customHeight="1">
      <c r="A16" s="455" t="s">
        <v>1292</v>
      </c>
      <c r="B16" s="1180" t="s">
        <v>1293</v>
      </c>
      <c r="C16" s="1180"/>
      <c r="D16" s="118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row>
    <row r="17" spans="1:66" s="85" customFormat="1" ht="39">
      <c r="A17" s="456" t="s">
        <v>1273</v>
      </c>
      <c r="B17" s="512" t="s">
        <v>1294</v>
      </c>
      <c r="C17" s="457" t="s">
        <v>1274</v>
      </c>
      <c r="D17" s="45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row>
    <row r="18" spans="1:66" s="85" customFormat="1" ht="35.25" customHeight="1">
      <c r="A18" s="455" t="s">
        <v>1295</v>
      </c>
      <c r="B18" s="1180" t="s">
        <v>1296</v>
      </c>
      <c r="C18" s="1180"/>
      <c r="D18" s="118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row>
    <row r="19" spans="1:66" s="85" customFormat="1" ht="39">
      <c r="A19" s="456" t="s">
        <v>1273</v>
      </c>
      <c r="B19" s="512" t="s">
        <v>1294</v>
      </c>
      <c r="C19" s="457" t="s">
        <v>1274</v>
      </c>
      <c r="D19" s="458"/>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row>
    <row r="20" spans="1:66" s="85" customFormat="1" ht="92.25" customHeight="1">
      <c r="A20" s="455" t="s">
        <v>1297</v>
      </c>
      <c r="B20" s="1180" t="s">
        <v>1298</v>
      </c>
      <c r="C20" s="1180"/>
      <c r="D20" s="1181"/>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row>
    <row r="21" spans="1:66" s="85" customFormat="1" ht="39">
      <c r="A21" s="456" t="s">
        <v>1273</v>
      </c>
      <c r="B21" s="512" t="s">
        <v>1294</v>
      </c>
      <c r="C21" s="457" t="s">
        <v>1274</v>
      </c>
      <c r="D21" s="45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row>
    <row r="22" spans="1:66" s="85" customFormat="1" ht="45.75" customHeight="1">
      <c r="A22" s="455" t="s">
        <v>1299</v>
      </c>
      <c r="B22" s="1180" t="s">
        <v>1300</v>
      </c>
      <c r="C22" s="1180"/>
      <c r="D22" s="1181"/>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row>
    <row r="23" spans="1:66" s="85" customFormat="1" ht="39">
      <c r="A23" s="456" t="s">
        <v>1273</v>
      </c>
      <c r="B23" s="512" t="s">
        <v>1294</v>
      </c>
      <c r="C23" s="457" t="s">
        <v>1274</v>
      </c>
      <c r="D23" s="45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row>
    <row r="24" spans="1:66" s="85" customFormat="1" ht="92.25" customHeight="1">
      <c r="A24" s="455" t="s">
        <v>1301</v>
      </c>
      <c r="B24" s="1180" t="s">
        <v>1302</v>
      </c>
      <c r="C24" s="1180"/>
      <c r="D24" s="1181"/>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row>
    <row r="25" spans="1:66" s="85" customFormat="1" ht="39">
      <c r="A25" s="456" t="s">
        <v>1273</v>
      </c>
      <c r="B25" s="512" t="s">
        <v>1294</v>
      </c>
      <c r="C25" s="457" t="s">
        <v>1274</v>
      </c>
      <c r="D25" s="458"/>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row>
    <row r="26" spans="1:66" ht="14">
      <c r="A26" s="634"/>
      <c r="B26" s="94"/>
      <c r="C26" s="87"/>
      <c r="D26" s="95"/>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row>
    <row r="27" spans="1:66">
      <c r="A27" s="1176" t="s">
        <v>1282</v>
      </c>
      <c r="B27" s="1176"/>
      <c r="C27" s="1176"/>
      <c r="D27" s="1176"/>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79"/>
      <c r="BM27" s="79"/>
      <c r="BN27" s="79"/>
    </row>
    <row r="28" spans="1:66">
      <c r="A28" s="1175" t="s">
        <v>1283</v>
      </c>
      <c r="B28" s="1175"/>
      <c r="C28" s="1175"/>
      <c r="D28" s="1175"/>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row>
    <row r="29" spans="1:66">
      <c r="A29" s="1175" t="s">
        <v>1284</v>
      </c>
      <c r="B29" s="1175"/>
      <c r="C29" s="1175"/>
      <c r="D29" s="1175"/>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row>
    <row r="30" spans="1:66" ht="13.5" customHeight="1">
      <c r="A30" s="635"/>
      <c r="B30" s="635"/>
      <c r="C30" s="635"/>
      <c r="D30" s="635"/>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9"/>
      <c r="BM30" s="79"/>
      <c r="BN30" s="79"/>
    </row>
    <row r="31" spans="1:66">
      <c r="A31" s="1175" t="s">
        <v>55</v>
      </c>
      <c r="B31" s="1175"/>
      <c r="C31" s="1175"/>
      <c r="D31" s="1175"/>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row>
    <row r="32" spans="1:66">
      <c r="A32" s="1175" t="s">
        <v>56</v>
      </c>
      <c r="B32" s="1175"/>
      <c r="C32" s="1175"/>
      <c r="D32" s="1175"/>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c r="BB32" s="79"/>
      <c r="BC32" s="79"/>
      <c r="BD32" s="79"/>
      <c r="BE32" s="79"/>
      <c r="BF32" s="79"/>
      <c r="BG32" s="79"/>
      <c r="BH32" s="79"/>
      <c r="BI32" s="79"/>
      <c r="BJ32" s="79"/>
      <c r="BK32" s="79"/>
      <c r="BL32" s="79"/>
      <c r="BM32" s="79"/>
      <c r="BN32" s="79"/>
    </row>
    <row r="33" spans="1:66">
      <c r="A33" s="1175"/>
      <c r="B33" s="1175"/>
      <c r="C33" s="1175"/>
      <c r="D33" s="1175"/>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79"/>
      <c r="BK33" s="79"/>
      <c r="BL33" s="79"/>
      <c r="BM33" s="79"/>
      <c r="BN33" s="79"/>
    </row>
    <row r="34" spans="1:66">
      <c r="A34" s="79"/>
      <c r="B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row>
    <row r="35" spans="1:66">
      <c r="A35" s="79"/>
      <c r="B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79"/>
      <c r="BK35" s="79"/>
      <c r="BL35" s="79"/>
      <c r="BM35" s="79"/>
      <c r="BN35" s="79"/>
    </row>
    <row r="36" spans="1:66">
      <c r="A36" s="79"/>
      <c r="B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row>
    <row r="37" spans="1:66">
      <c r="A37" s="79"/>
      <c r="B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row>
    <row r="38" spans="1:66" s="79" customFormat="1"/>
    <row r="39" spans="1:66" s="79" customFormat="1"/>
    <row r="40" spans="1:66" s="79" customFormat="1"/>
    <row r="41" spans="1:66" s="79" customFormat="1"/>
    <row r="42" spans="1:66" s="79" customFormat="1"/>
    <row r="43" spans="1:66" s="79" customFormat="1"/>
    <row r="44" spans="1:66" s="79" customFormat="1"/>
    <row r="45" spans="1:66" s="79" customFormat="1"/>
    <row r="46" spans="1:66" s="79" customFormat="1"/>
    <row r="47" spans="1:66" s="79" customFormat="1"/>
    <row r="48" spans="1:66" s="79" customFormat="1"/>
    <row r="49" spans="1:31" s="79" customFormat="1"/>
    <row r="50" spans="1:31" s="79" customFormat="1"/>
    <row r="51" spans="1:31" s="79" customFormat="1"/>
    <row r="52" spans="1:31" s="79" customFormat="1"/>
    <row r="53" spans="1:31" s="79" customFormat="1"/>
    <row r="54" spans="1:31" s="79" customFormat="1"/>
    <row r="55" spans="1:31" s="79" customFormat="1"/>
    <row r="56" spans="1:31" s="79" customFormat="1"/>
    <row r="57" spans="1:31">
      <c r="A57" s="79"/>
      <c r="B57" s="79"/>
      <c r="M57" s="79"/>
      <c r="N57" s="79"/>
      <c r="O57" s="79"/>
      <c r="P57" s="79"/>
      <c r="Q57" s="79"/>
      <c r="R57" s="79"/>
      <c r="S57" s="79"/>
      <c r="T57" s="79"/>
      <c r="U57" s="79"/>
      <c r="V57" s="79"/>
      <c r="W57" s="79"/>
      <c r="X57" s="79"/>
      <c r="Y57" s="79"/>
      <c r="Z57" s="79"/>
      <c r="AA57" s="79"/>
      <c r="AB57" s="79"/>
      <c r="AC57" s="79"/>
      <c r="AD57" s="79"/>
      <c r="AE57" s="79"/>
    </row>
    <row r="58" spans="1:31">
      <c r="A58" s="79"/>
      <c r="B58" s="79"/>
      <c r="M58" s="79"/>
      <c r="N58" s="79"/>
      <c r="O58" s="79"/>
      <c r="P58" s="79"/>
      <c r="Q58" s="79"/>
      <c r="R58" s="79"/>
      <c r="S58" s="79"/>
      <c r="T58" s="79"/>
      <c r="U58" s="79"/>
      <c r="V58" s="79"/>
      <c r="W58" s="79"/>
      <c r="X58" s="79"/>
      <c r="Y58" s="79"/>
      <c r="Z58" s="79"/>
      <c r="AA58" s="79"/>
      <c r="AB58" s="79"/>
      <c r="AC58" s="79"/>
      <c r="AD58" s="79"/>
      <c r="AE58" s="79"/>
    </row>
    <row r="59" spans="1:31">
      <c r="A59" s="79"/>
      <c r="B59" s="79"/>
      <c r="M59" s="79"/>
      <c r="N59" s="79"/>
      <c r="O59" s="79"/>
      <c r="P59" s="79"/>
      <c r="Q59" s="79"/>
      <c r="R59" s="79"/>
      <c r="S59" s="79"/>
      <c r="T59" s="79"/>
      <c r="U59" s="79"/>
      <c r="V59" s="79"/>
      <c r="W59" s="79"/>
      <c r="X59" s="79"/>
      <c r="Y59" s="79"/>
      <c r="Z59" s="79"/>
      <c r="AA59" s="79"/>
      <c r="AB59" s="79"/>
      <c r="AC59" s="79"/>
      <c r="AD59" s="79"/>
      <c r="AE59" s="79"/>
    </row>
    <row r="60" spans="1:31">
      <c r="A60" s="79"/>
      <c r="B60" s="79"/>
      <c r="M60" s="79"/>
      <c r="N60" s="79"/>
      <c r="O60" s="79"/>
      <c r="P60" s="79"/>
      <c r="Q60" s="79"/>
      <c r="R60" s="79"/>
      <c r="S60" s="79"/>
      <c r="T60" s="79"/>
      <c r="U60" s="79"/>
      <c r="V60" s="79"/>
      <c r="W60" s="79"/>
      <c r="X60" s="79"/>
      <c r="Y60" s="79"/>
      <c r="Z60" s="79"/>
      <c r="AA60" s="79"/>
      <c r="AB60" s="79"/>
      <c r="AC60" s="79"/>
      <c r="AD60" s="79"/>
      <c r="AE60" s="79"/>
    </row>
    <row r="61" spans="1:31">
      <c r="A61" s="79"/>
      <c r="B61" s="79"/>
      <c r="M61" s="79"/>
      <c r="N61" s="79"/>
      <c r="O61" s="79"/>
      <c r="P61" s="79"/>
      <c r="Q61" s="79"/>
      <c r="R61" s="79"/>
      <c r="S61" s="79"/>
      <c r="T61" s="79"/>
      <c r="U61" s="79"/>
      <c r="V61" s="79"/>
      <c r="W61" s="79"/>
      <c r="X61" s="79"/>
      <c r="Y61" s="79"/>
      <c r="Z61" s="79"/>
      <c r="AA61" s="79"/>
      <c r="AB61" s="79"/>
      <c r="AC61" s="79"/>
      <c r="AD61" s="79"/>
      <c r="AE61" s="79"/>
    </row>
    <row r="62" spans="1:31">
      <c r="A62" s="79"/>
      <c r="B62" s="79"/>
      <c r="M62" s="79"/>
      <c r="N62" s="79"/>
      <c r="O62" s="79"/>
      <c r="P62" s="79"/>
      <c r="Q62" s="79"/>
      <c r="R62" s="79"/>
      <c r="S62" s="79"/>
      <c r="T62" s="79"/>
      <c r="U62" s="79"/>
      <c r="V62" s="79"/>
      <c r="W62" s="79"/>
      <c r="X62" s="79"/>
      <c r="Y62" s="79"/>
      <c r="Z62" s="79"/>
      <c r="AA62" s="79"/>
      <c r="AB62" s="79"/>
      <c r="AC62" s="79"/>
      <c r="AD62" s="79"/>
      <c r="AE62" s="79"/>
    </row>
    <row r="63" spans="1:31">
      <c r="A63" s="79"/>
      <c r="B63" s="79"/>
      <c r="M63" s="79"/>
      <c r="N63" s="79"/>
      <c r="O63" s="79"/>
      <c r="P63" s="79"/>
      <c r="Q63" s="79"/>
      <c r="R63" s="79"/>
      <c r="S63" s="79"/>
      <c r="T63" s="79"/>
      <c r="U63" s="79"/>
      <c r="V63" s="79"/>
      <c r="W63" s="79"/>
      <c r="X63" s="79"/>
      <c r="Y63" s="79"/>
      <c r="Z63" s="79"/>
      <c r="AA63" s="79"/>
      <c r="AB63" s="79"/>
      <c r="AC63" s="79"/>
      <c r="AD63" s="79"/>
      <c r="AE63" s="79"/>
    </row>
    <row r="64" spans="1:31">
      <c r="A64" s="79"/>
      <c r="B64" s="79"/>
      <c r="M64" s="79"/>
      <c r="N64" s="79"/>
      <c r="O64" s="79"/>
      <c r="P64" s="79"/>
      <c r="Q64" s="79"/>
      <c r="R64" s="79"/>
      <c r="S64" s="79"/>
      <c r="T64" s="79"/>
      <c r="U64" s="79"/>
      <c r="V64" s="79"/>
      <c r="W64" s="79"/>
      <c r="X64" s="79"/>
      <c r="Y64" s="79"/>
      <c r="Z64" s="79"/>
      <c r="AA64" s="79"/>
      <c r="AB64" s="79"/>
      <c r="AC64" s="79"/>
      <c r="AD64" s="79"/>
      <c r="AE64" s="79"/>
    </row>
    <row r="65" spans="1:31">
      <c r="A65" s="79"/>
      <c r="B65" s="79"/>
      <c r="M65" s="79"/>
      <c r="N65" s="79"/>
      <c r="O65" s="79"/>
      <c r="P65" s="79"/>
      <c r="Q65" s="79"/>
      <c r="R65" s="79"/>
      <c r="S65" s="79"/>
      <c r="T65" s="79"/>
      <c r="U65" s="79"/>
      <c r="V65" s="79"/>
      <c r="W65" s="79"/>
      <c r="X65" s="79"/>
      <c r="Y65" s="79"/>
      <c r="Z65" s="79"/>
      <c r="AA65" s="79"/>
      <c r="AB65" s="79"/>
      <c r="AC65" s="79"/>
      <c r="AD65" s="79"/>
      <c r="AE65" s="79"/>
    </row>
    <row r="66" spans="1:31">
      <c r="A66" s="79"/>
      <c r="B66" s="79"/>
      <c r="M66" s="79"/>
      <c r="N66" s="79"/>
      <c r="O66" s="79"/>
      <c r="P66" s="79"/>
      <c r="Q66" s="79"/>
      <c r="R66" s="79"/>
      <c r="S66" s="79"/>
      <c r="T66" s="79"/>
      <c r="U66" s="79"/>
      <c r="V66" s="79"/>
      <c r="W66" s="79"/>
      <c r="X66" s="79"/>
      <c r="Y66" s="79"/>
      <c r="Z66" s="79"/>
      <c r="AA66" s="79"/>
      <c r="AB66" s="79"/>
      <c r="AC66" s="79"/>
      <c r="AD66" s="79"/>
      <c r="AE66" s="79"/>
    </row>
    <row r="67" spans="1:31">
      <c r="A67" s="79"/>
      <c r="B67" s="79"/>
      <c r="M67" s="79"/>
      <c r="N67" s="79"/>
      <c r="O67" s="79"/>
      <c r="P67" s="79"/>
      <c r="Q67" s="79"/>
      <c r="R67" s="79"/>
      <c r="S67" s="79"/>
      <c r="T67" s="79"/>
      <c r="U67" s="79"/>
      <c r="V67" s="79"/>
      <c r="W67" s="79"/>
      <c r="X67" s="79"/>
      <c r="Y67" s="79"/>
      <c r="Z67" s="79"/>
      <c r="AA67" s="79"/>
      <c r="AB67" s="79"/>
      <c r="AC67" s="79"/>
      <c r="AD67" s="79"/>
      <c r="AE67" s="79"/>
    </row>
    <row r="68" spans="1:31">
      <c r="A68" s="79"/>
      <c r="B68" s="79"/>
      <c r="M68" s="79"/>
      <c r="N68" s="79"/>
      <c r="O68" s="79"/>
      <c r="P68" s="79"/>
      <c r="Q68" s="79"/>
      <c r="R68" s="79"/>
      <c r="S68" s="79"/>
      <c r="T68" s="79"/>
      <c r="U68" s="79"/>
      <c r="V68" s="79"/>
      <c r="W68" s="79"/>
      <c r="X68" s="79"/>
      <c r="Y68" s="79"/>
      <c r="Z68" s="79"/>
      <c r="AA68" s="79"/>
      <c r="AB68" s="79"/>
      <c r="AC68" s="79"/>
      <c r="AD68" s="79"/>
      <c r="AE68" s="79"/>
    </row>
    <row r="69" spans="1:31">
      <c r="A69" s="79"/>
      <c r="B69" s="79"/>
      <c r="M69" s="79"/>
      <c r="N69" s="79"/>
      <c r="O69" s="79"/>
      <c r="P69" s="79"/>
      <c r="Q69" s="79"/>
      <c r="R69" s="79"/>
      <c r="S69" s="79"/>
      <c r="T69" s="79"/>
      <c r="U69" s="79"/>
      <c r="V69" s="79"/>
      <c r="W69" s="79"/>
      <c r="X69" s="79"/>
      <c r="Y69" s="79"/>
      <c r="Z69" s="79"/>
      <c r="AA69" s="79"/>
      <c r="AB69" s="79"/>
      <c r="AC69" s="79"/>
      <c r="AD69" s="79"/>
      <c r="AE69" s="79"/>
    </row>
    <row r="70" spans="1:31">
      <c r="A70" s="79"/>
      <c r="B70" s="79"/>
      <c r="M70" s="79"/>
      <c r="N70" s="79"/>
      <c r="O70" s="79"/>
      <c r="P70" s="79"/>
      <c r="Q70" s="79"/>
      <c r="R70" s="79"/>
      <c r="S70" s="79"/>
      <c r="T70" s="79"/>
      <c r="U70" s="79"/>
      <c r="V70" s="79"/>
      <c r="W70" s="79"/>
      <c r="X70" s="79"/>
      <c r="Y70" s="79"/>
      <c r="Z70" s="79"/>
      <c r="AA70" s="79"/>
      <c r="AB70" s="79"/>
      <c r="AC70" s="79"/>
      <c r="AD70" s="79"/>
      <c r="AE70" s="79"/>
    </row>
    <row r="71" spans="1:31">
      <c r="A71" s="79"/>
      <c r="B71" s="79"/>
      <c r="M71" s="79"/>
      <c r="N71" s="79"/>
      <c r="O71" s="79"/>
      <c r="P71" s="79"/>
      <c r="Q71" s="79"/>
      <c r="R71" s="79"/>
      <c r="S71" s="79"/>
      <c r="T71" s="79"/>
      <c r="U71" s="79"/>
      <c r="V71" s="79"/>
      <c r="W71" s="79"/>
      <c r="X71" s="79"/>
      <c r="Y71" s="79"/>
      <c r="Z71" s="79"/>
      <c r="AA71" s="79"/>
      <c r="AB71" s="79"/>
      <c r="AC71" s="79"/>
      <c r="AD71" s="79"/>
      <c r="AE71" s="79"/>
    </row>
    <row r="72" spans="1:31">
      <c r="A72" s="79"/>
      <c r="B72" s="79"/>
      <c r="M72" s="79"/>
      <c r="N72" s="79"/>
      <c r="O72" s="79"/>
      <c r="P72" s="79"/>
      <c r="Q72" s="79"/>
      <c r="R72" s="79"/>
      <c r="S72" s="79"/>
      <c r="T72" s="79"/>
      <c r="U72" s="79"/>
      <c r="V72" s="79"/>
      <c r="W72" s="79"/>
      <c r="X72" s="79"/>
      <c r="Y72" s="79"/>
      <c r="Z72" s="79"/>
      <c r="AA72" s="79"/>
      <c r="AB72" s="79"/>
      <c r="AC72" s="79"/>
      <c r="AD72" s="79"/>
      <c r="AE72" s="79"/>
    </row>
    <row r="73" spans="1:31">
      <c r="A73" s="79"/>
      <c r="B73" s="79"/>
      <c r="M73" s="79"/>
      <c r="N73" s="79"/>
      <c r="O73" s="79"/>
      <c r="P73" s="79"/>
      <c r="Q73" s="79"/>
      <c r="R73" s="79"/>
      <c r="S73" s="79"/>
      <c r="T73" s="79"/>
      <c r="U73" s="79"/>
      <c r="V73" s="79"/>
      <c r="W73" s="79"/>
      <c r="X73" s="79"/>
      <c r="Y73" s="79"/>
      <c r="Z73" s="79"/>
      <c r="AA73" s="79"/>
      <c r="AB73" s="79"/>
      <c r="AC73" s="79"/>
      <c r="AD73" s="79"/>
      <c r="AE73" s="79"/>
    </row>
    <row r="74" spans="1:31">
      <c r="A74" s="79"/>
      <c r="B74" s="79"/>
      <c r="M74" s="79"/>
      <c r="N74" s="79"/>
      <c r="O74" s="79"/>
      <c r="P74" s="79"/>
      <c r="Q74" s="79"/>
      <c r="R74" s="79"/>
      <c r="S74" s="79"/>
      <c r="T74" s="79"/>
      <c r="U74" s="79"/>
      <c r="V74" s="79"/>
      <c r="W74" s="79"/>
      <c r="X74" s="79"/>
      <c r="Y74" s="79"/>
      <c r="Z74" s="79"/>
      <c r="AA74" s="79"/>
      <c r="AB74" s="79"/>
      <c r="AC74" s="79"/>
      <c r="AD74" s="79"/>
      <c r="AE74" s="79"/>
    </row>
    <row r="75" spans="1:31">
      <c r="A75" s="79"/>
      <c r="B75" s="79"/>
      <c r="M75" s="79"/>
      <c r="N75" s="79"/>
      <c r="O75" s="79"/>
      <c r="P75" s="79"/>
      <c r="Q75" s="79"/>
      <c r="R75" s="79"/>
      <c r="S75" s="79"/>
      <c r="T75" s="79"/>
      <c r="U75" s="79"/>
      <c r="V75" s="79"/>
      <c r="W75" s="79"/>
      <c r="X75" s="79"/>
      <c r="Y75" s="79"/>
      <c r="Z75" s="79"/>
      <c r="AA75" s="79"/>
      <c r="AB75" s="79"/>
      <c r="AC75" s="79"/>
      <c r="AD75" s="79"/>
      <c r="AE75" s="79"/>
    </row>
    <row r="76" spans="1:31">
      <c r="A76" s="79"/>
      <c r="B76" s="79"/>
      <c r="M76" s="79"/>
      <c r="N76" s="79"/>
      <c r="O76" s="79"/>
      <c r="P76" s="79"/>
      <c r="Q76" s="79"/>
      <c r="R76" s="79"/>
      <c r="S76" s="79"/>
      <c r="T76" s="79"/>
      <c r="U76" s="79"/>
      <c r="V76" s="79"/>
      <c r="W76" s="79"/>
      <c r="X76" s="79"/>
      <c r="Y76" s="79"/>
      <c r="Z76" s="79"/>
      <c r="AA76" s="79"/>
      <c r="AB76" s="79"/>
      <c r="AC76" s="79"/>
      <c r="AD76" s="79"/>
      <c r="AE76" s="79"/>
    </row>
    <row r="77" spans="1:31">
      <c r="A77" s="79"/>
      <c r="B77" s="79"/>
      <c r="M77" s="79"/>
      <c r="N77" s="79"/>
      <c r="O77" s="79"/>
      <c r="P77" s="79"/>
      <c r="Q77" s="79"/>
      <c r="R77" s="79"/>
      <c r="S77" s="79"/>
      <c r="T77" s="79"/>
      <c r="U77" s="79"/>
      <c r="V77" s="79"/>
      <c r="W77" s="79"/>
      <c r="X77" s="79"/>
      <c r="Y77" s="79"/>
      <c r="Z77" s="79"/>
      <c r="AA77" s="79"/>
      <c r="AB77" s="79"/>
      <c r="AC77" s="79"/>
      <c r="AD77" s="79"/>
      <c r="AE77" s="79"/>
    </row>
    <row r="78" spans="1:31">
      <c r="A78" s="79"/>
      <c r="B78" s="79"/>
      <c r="M78" s="79"/>
      <c r="N78" s="79"/>
      <c r="O78" s="79"/>
      <c r="P78" s="79"/>
      <c r="Q78" s="79"/>
      <c r="R78" s="79"/>
      <c r="S78" s="79"/>
      <c r="T78" s="79"/>
      <c r="U78" s="79"/>
      <c r="V78" s="79"/>
      <c r="W78" s="79"/>
      <c r="X78" s="79"/>
      <c r="Y78" s="79"/>
      <c r="Z78" s="79"/>
      <c r="AA78" s="79"/>
      <c r="AB78" s="79"/>
      <c r="AC78" s="79"/>
      <c r="AD78" s="79"/>
      <c r="AE78" s="79"/>
    </row>
    <row r="79" spans="1:31">
      <c r="A79" s="79"/>
      <c r="B79" s="79"/>
      <c r="M79" s="79"/>
      <c r="N79" s="79"/>
      <c r="O79" s="79"/>
      <c r="P79" s="79"/>
      <c r="Q79" s="79"/>
      <c r="R79" s="79"/>
      <c r="S79" s="79"/>
      <c r="T79" s="79"/>
      <c r="U79" s="79"/>
      <c r="V79" s="79"/>
      <c r="W79" s="79"/>
      <c r="X79" s="79"/>
      <c r="Y79" s="79"/>
      <c r="Z79" s="79"/>
      <c r="AA79" s="79"/>
      <c r="AB79" s="79"/>
      <c r="AC79" s="79"/>
      <c r="AD79" s="79"/>
      <c r="AE79" s="79"/>
    </row>
    <row r="80" spans="1:31">
      <c r="A80" s="79"/>
      <c r="B80" s="79"/>
      <c r="M80" s="79"/>
      <c r="N80" s="79"/>
      <c r="O80" s="79"/>
      <c r="P80" s="79"/>
      <c r="Q80" s="79"/>
      <c r="R80" s="79"/>
      <c r="S80" s="79"/>
      <c r="T80" s="79"/>
      <c r="U80" s="79"/>
      <c r="V80" s="79"/>
      <c r="W80" s="79"/>
      <c r="X80" s="79"/>
      <c r="Y80" s="79"/>
      <c r="Z80" s="79"/>
      <c r="AA80" s="79"/>
      <c r="AB80" s="79"/>
      <c r="AC80" s="79"/>
      <c r="AD80" s="79"/>
      <c r="AE80" s="79"/>
    </row>
    <row r="81" spans="1:31">
      <c r="A81" s="79"/>
      <c r="B81" s="79"/>
      <c r="M81" s="79"/>
      <c r="N81" s="79"/>
      <c r="O81" s="79"/>
      <c r="P81" s="79"/>
      <c r="Q81" s="79"/>
      <c r="R81" s="79"/>
      <c r="S81" s="79"/>
      <c r="T81" s="79"/>
      <c r="U81" s="79"/>
      <c r="V81" s="79"/>
      <c r="W81" s="79"/>
      <c r="X81" s="79"/>
      <c r="Y81" s="79"/>
      <c r="Z81" s="79"/>
      <c r="AA81" s="79"/>
      <c r="AB81" s="79"/>
      <c r="AC81" s="79"/>
      <c r="AD81" s="79"/>
      <c r="AE81" s="79"/>
    </row>
    <row r="82" spans="1:31">
      <c r="A82" s="79"/>
      <c r="B82" s="79"/>
      <c r="M82" s="79"/>
      <c r="N82" s="79"/>
      <c r="O82" s="79"/>
      <c r="P82" s="79"/>
      <c r="Q82" s="79"/>
      <c r="R82" s="79"/>
      <c r="S82" s="79"/>
      <c r="T82" s="79"/>
      <c r="U82" s="79"/>
      <c r="V82" s="79"/>
      <c r="W82" s="79"/>
      <c r="X82" s="79"/>
      <c r="Y82" s="79"/>
      <c r="Z82" s="79"/>
      <c r="AA82" s="79"/>
      <c r="AB82" s="79"/>
      <c r="AC82" s="79"/>
      <c r="AD82" s="79"/>
      <c r="AE82" s="79"/>
    </row>
    <row r="83" spans="1:31">
      <c r="A83" s="79"/>
      <c r="B83" s="79"/>
      <c r="M83" s="79"/>
      <c r="N83" s="79"/>
      <c r="O83" s="79"/>
      <c r="P83" s="79"/>
      <c r="Q83" s="79"/>
      <c r="R83" s="79"/>
      <c r="S83" s="79"/>
      <c r="T83" s="79"/>
      <c r="U83" s="79"/>
      <c r="V83" s="79"/>
      <c r="W83" s="79"/>
      <c r="X83" s="79"/>
      <c r="Y83" s="79"/>
      <c r="Z83" s="79"/>
      <c r="AA83" s="79"/>
      <c r="AB83" s="79"/>
      <c r="AC83" s="79"/>
      <c r="AD83" s="79"/>
      <c r="AE83" s="79"/>
    </row>
    <row r="84" spans="1:31">
      <c r="A84" s="79"/>
      <c r="B84" s="79"/>
      <c r="M84" s="79"/>
      <c r="N84" s="79"/>
      <c r="O84" s="79"/>
      <c r="P84" s="79"/>
      <c r="Q84" s="79"/>
      <c r="R84" s="79"/>
      <c r="S84" s="79"/>
      <c r="T84" s="79"/>
      <c r="U84" s="79"/>
      <c r="V84" s="79"/>
      <c r="W84" s="79"/>
      <c r="X84" s="79"/>
      <c r="Y84" s="79"/>
      <c r="Z84" s="79"/>
      <c r="AA84" s="79"/>
      <c r="AB84" s="79"/>
      <c r="AC84" s="79"/>
      <c r="AD84" s="79"/>
      <c r="AE84" s="79"/>
    </row>
    <row r="85" spans="1:31">
      <c r="A85" s="79"/>
      <c r="B85" s="79"/>
      <c r="M85" s="79"/>
      <c r="N85" s="79"/>
      <c r="O85" s="79"/>
      <c r="P85" s="79"/>
      <c r="Q85" s="79"/>
      <c r="R85" s="79"/>
      <c r="S85" s="79"/>
      <c r="T85" s="79"/>
      <c r="U85" s="79"/>
      <c r="V85" s="79"/>
      <c r="W85" s="79"/>
      <c r="X85" s="79"/>
      <c r="Y85" s="79"/>
      <c r="Z85" s="79"/>
      <c r="AA85" s="79"/>
      <c r="AB85" s="79"/>
      <c r="AC85" s="79"/>
      <c r="AD85" s="79"/>
      <c r="AE85" s="79"/>
    </row>
    <row r="86" spans="1:31">
      <c r="A86" s="79"/>
      <c r="B86" s="79"/>
      <c r="M86" s="79"/>
      <c r="N86" s="79"/>
      <c r="O86" s="79"/>
      <c r="P86" s="79"/>
      <c r="Q86" s="79"/>
      <c r="R86" s="79"/>
      <c r="S86" s="79"/>
      <c r="T86" s="79"/>
      <c r="U86" s="79"/>
      <c r="V86" s="79"/>
      <c r="W86" s="79"/>
      <c r="X86" s="79"/>
      <c r="Y86" s="79"/>
      <c r="Z86" s="79"/>
      <c r="AA86" s="79"/>
      <c r="AB86" s="79"/>
      <c r="AC86" s="79"/>
      <c r="AD86" s="79"/>
      <c r="AE86" s="79"/>
    </row>
    <row r="87" spans="1:31">
      <c r="A87" s="79"/>
      <c r="B87" s="79"/>
      <c r="M87" s="79"/>
      <c r="N87" s="79"/>
      <c r="O87" s="79"/>
      <c r="P87" s="79"/>
      <c r="Q87" s="79"/>
      <c r="R87" s="79"/>
      <c r="S87" s="79"/>
      <c r="T87" s="79"/>
      <c r="U87" s="79"/>
      <c r="V87" s="79"/>
      <c r="W87" s="79"/>
      <c r="X87" s="79"/>
      <c r="Y87" s="79"/>
      <c r="Z87" s="79"/>
      <c r="AA87" s="79"/>
      <c r="AB87" s="79"/>
      <c r="AC87" s="79"/>
      <c r="AD87" s="79"/>
      <c r="AE87" s="79"/>
    </row>
    <row r="88" spans="1:31">
      <c r="A88" s="79"/>
      <c r="B88" s="79"/>
      <c r="M88" s="79"/>
      <c r="N88" s="79"/>
      <c r="O88" s="79"/>
      <c r="P88" s="79"/>
      <c r="Q88" s="79"/>
      <c r="R88" s="79"/>
      <c r="S88" s="79"/>
      <c r="T88" s="79"/>
      <c r="U88" s="79"/>
      <c r="V88" s="79"/>
      <c r="W88" s="79"/>
      <c r="X88" s="79"/>
      <c r="Y88" s="79"/>
      <c r="Z88" s="79"/>
      <c r="AA88" s="79"/>
      <c r="AB88" s="79"/>
      <c r="AC88" s="79"/>
      <c r="AD88" s="79"/>
      <c r="AE88" s="79"/>
    </row>
    <row r="89" spans="1:31">
      <c r="A89" s="79"/>
      <c r="B89" s="79"/>
      <c r="M89" s="79"/>
      <c r="N89" s="79"/>
      <c r="O89" s="79"/>
      <c r="P89" s="79"/>
      <c r="Q89" s="79"/>
      <c r="R89" s="79"/>
      <c r="S89" s="79"/>
      <c r="T89" s="79"/>
      <c r="U89" s="79"/>
      <c r="V89" s="79"/>
      <c r="W89" s="79"/>
      <c r="X89" s="79"/>
      <c r="Y89" s="79"/>
      <c r="Z89" s="79"/>
      <c r="AA89" s="79"/>
      <c r="AB89" s="79"/>
      <c r="AC89" s="79"/>
      <c r="AD89" s="79"/>
      <c r="AE89" s="79"/>
    </row>
    <row r="90" spans="1:31">
      <c r="A90" s="79"/>
      <c r="B90" s="79"/>
      <c r="M90" s="79"/>
      <c r="N90" s="79"/>
      <c r="O90" s="79"/>
      <c r="P90" s="79"/>
      <c r="Q90" s="79"/>
      <c r="R90" s="79"/>
      <c r="S90" s="79"/>
      <c r="T90" s="79"/>
      <c r="U90" s="79"/>
      <c r="V90" s="79"/>
      <c r="W90" s="79"/>
      <c r="X90" s="79"/>
      <c r="Y90" s="79"/>
      <c r="Z90" s="79"/>
      <c r="AA90" s="79"/>
      <c r="AB90" s="79"/>
      <c r="AC90" s="79"/>
      <c r="AD90" s="79"/>
      <c r="AE90" s="79"/>
    </row>
    <row r="91" spans="1:31">
      <c r="A91" s="79"/>
      <c r="B91" s="79"/>
      <c r="M91" s="79"/>
      <c r="N91" s="79"/>
      <c r="O91" s="79"/>
      <c r="P91" s="79"/>
      <c r="Q91" s="79"/>
      <c r="R91" s="79"/>
      <c r="S91" s="79"/>
      <c r="T91" s="79"/>
      <c r="U91" s="79"/>
      <c r="V91" s="79"/>
      <c r="W91" s="79"/>
      <c r="X91" s="79"/>
      <c r="Y91" s="79"/>
      <c r="Z91" s="79"/>
      <c r="AA91" s="79"/>
      <c r="AB91" s="79"/>
      <c r="AC91" s="79"/>
      <c r="AD91" s="79"/>
      <c r="AE91" s="79"/>
    </row>
    <row r="92" spans="1:31">
      <c r="A92" s="79"/>
      <c r="B92" s="79"/>
      <c r="M92" s="79"/>
      <c r="N92" s="79"/>
      <c r="O92" s="79"/>
      <c r="P92" s="79"/>
      <c r="Q92" s="79"/>
      <c r="R92" s="79"/>
      <c r="S92" s="79"/>
      <c r="T92" s="79"/>
      <c r="U92" s="79"/>
      <c r="V92" s="79"/>
      <c r="W92" s="79"/>
      <c r="X92" s="79"/>
      <c r="Y92" s="79"/>
      <c r="Z92" s="79"/>
      <c r="AA92" s="79"/>
      <c r="AB92" s="79"/>
      <c r="AC92" s="79"/>
      <c r="AD92" s="79"/>
      <c r="AE92" s="79"/>
    </row>
    <row r="93" spans="1:31">
      <c r="A93" s="79"/>
      <c r="B93" s="79"/>
      <c r="M93" s="79"/>
      <c r="N93" s="79"/>
      <c r="O93" s="79"/>
      <c r="P93" s="79"/>
      <c r="Q93" s="79"/>
      <c r="R93" s="79"/>
      <c r="S93" s="79"/>
      <c r="T93" s="79"/>
      <c r="U93" s="79"/>
      <c r="V93" s="79"/>
      <c r="W93" s="79"/>
      <c r="X93" s="79"/>
      <c r="Y93" s="79"/>
      <c r="Z93" s="79"/>
      <c r="AA93" s="79"/>
      <c r="AB93" s="79"/>
      <c r="AC93" s="79"/>
      <c r="AD93" s="79"/>
      <c r="AE93" s="79"/>
    </row>
    <row r="94" spans="1:31">
      <c r="A94" s="79"/>
      <c r="B94" s="79"/>
      <c r="M94" s="79"/>
      <c r="N94" s="79"/>
      <c r="O94" s="79"/>
      <c r="P94" s="79"/>
      <c r="Q94" s="79"/>
      <c r="R94" s="79"/>
      <c r="S94" s="79"/>
      <c r="T94" s="79"/>
      <c r="U94" s="79"/>
      <c r="V94" s="79"/>
      <c r="W94" s="79"/>
      <c r="X94" s="79"/>
      <c r="Y94" s="79"/>
      <c r="Z94" s="79"/>
      <c r="AA94" s="79"/>
      <c r="AB94" s="79"/>
      <c r="AC94" s="79"/>
      <c r="AD94" s="79"/>
      <c r="AE94" s="79"/>
    </row>
    <row r="95" spans="1:31">
      <c r="A95" s="79"/>
      <c r="B95" s="79"/>
      <c r="M95" s="79"/>
      <c r="N95" s="79"/>
      <c r="O95" s="79"/>
      <c r="P95" s="79"/>
      <c r="Q95" s="79"/>
      <c r="R95" s="79"/>
      <c r="S95" s="79"/>
      <c r="T95" s="79"/>
      <c r="U95" s="79"/>
      <c r="V95" s="79"/>
      <c r="W95" s="79"/>
      <c r="X95" s="79"/>
      <c r="Y95" s="79"/>
      <c r="Z95" s="79"/>
      <c r="AA95" s="79"/>
      <c r="AB95" s="79"/>
      <c r="AC95" s="79"/>
      <c r="AD95" s="79"/>
      <c r="AE95" s="79"/>
    </row>
    <row r="96" spans="1:31">
      <c r="A96" s="79"/>
      <c r="B96" s="79"/>
      <c r="M96" s="79"/>
      <c r="N96" s="79"/>
      <c r="O96" s="79"/>
      <c r="P96" s="79"/>
      <c r="Q96" s="79"/>
      <c r="R96" s="79"/>
      <c r="S96" s="79"/>
      <c r="T96" s="79"/>
      <c r="U96" s="79"/>
      <c r="V96" s="79"/>
      <c r="W96" s="79"/>
      <c r="X96" s="79"/>
      <c r="Y96" s="79"/>
      <c r="Z96" s="79"/>
      <c r="AA96" s="79"/>
      <c r="AB96" s="79"/>
      <c r="AC96" s="79"/>
      <c r="AD96" s="79"/>
      <c r="AE96" s="79"/>
    </row>
    <row r="97" spans="1:31">
      <c r="A97" s="79"/>
      <c r="B97" s="79"/>
      <c r="M97" s="79"/>
      <c r="N97" s="79"/>
      <c r="O97" s="79"/>
      <c r="P97" s="79"/>
      <c r="Q97" s="79"/>
      <c r="R97" s="79"/>
      <c r="S97" s="79"/>
      <c r="T97" s="79"/>
      <c r="U97" s="79"/>
      <c r="V97" s="79"/>
      <c r="W97" s="79"/>
      <c r="X97" s="79"/>
      <c r="Y97" s="79"/>
      <c r="Z97" s="79"/>
      <c r="AA97" s="79"/>
      <c r="AB97" s="79"/>
      <c r="AC97" s="79"/>
      <c r="AD97" s="79"/>
      <c r="AE97" s="79"/>
    </row>
    <row r="98" spans="1:31">
      <c r="A98" s="79"/>
      <c r="B98" s="79"/>
      <c r="M98" s="79"/>
      <c r="N98" s="79"/>
      <c r="O98" s="79"/>
      <c r="P98" s="79"/>
      <c r="Q98" s="79"/>
      <c r="R98" s="79"/>
      <c r="S98" s="79"/>
      <c r="T98" s="79"/>
      <c r="U98" s="79"/>
      <c r="V98" s="79"/>
      <c r="W98" s="79"/>
      <c r="X98" s="79"/>
      <c r="Y98" s="79"/>
      <c r="Z98" s="79"/>
      <c r="AA98" s="79"/>
      <c r="AB98" s="79"/>
      <c r="AC98" s="79"/>
      <c r="AD98" s="79"/>
      <c r="AE98" s="79"/>
    </row>
    <row r="99" spans="1:31">
      <c r="A99" s="79"/>
      <c r="B99" s="79"/>
      <c r="M99" s="79"/>
      <c r="N99" s="79"/>
      <c r="O99" s="79"/>
      <c r="P99" s="79"/>
      <c r="Q99" s="79"/>
      <c r="R99" s="79"/>
      <c r="S99" s="79"/>
      <c r="T99" s="79"/>
      <c r="U99" s="79"/>
      <c r="V99" s="79"/>
      <c r="W99" s="79"/>
      <c r="X99" s="79"/>
      <c r="Y99" s="79"/>
      <c r="Z99" s="79"/>
      <c r="AA99" s="79"/>
      <c r="AB99" s="79"/>
      <c r="AC99" s="79"/>
      <c r="AD99" s="79"/>
      <c r="AE99" s="79"/>
    </row>
    <row r="100" spans="1:31">
      <c r="A100" s="79"/>
      <c r="B100" s="79"/>
      <c r="M100" s="79"/>
      <c r="N100" s="79"/>
      <c r="O100" s="79"/>
      <c r="P100" s="79"/>
      <c r="Q100" s="79"/>
      <c r="R100" s="79"/>
      <c r="S100" s="79"/>
      <c r="T100" s="79"/>
      <c r="U100" s="79"/>
      <c r="V100" s="79"/>
      <c r="W100" s="79"/>
      <c r="X100" s="79"/>
      <c r="Y100" s="79"/>
      <c r="Z100" s="79"/>
      <c r="AA100" s="79"/>
      <c r="AB100" s="79"/>
      <c r="AC100" s="79"/>
      <c r="AD100" s="79"/>
      <c r="AE100" s="79"/>
    </row>
    <row r="101" spans="1:31">
      <c r="A101" s="79"/>
      <c r="B101" s="79"/>
      <c r="M101" s="79"/>
      <c r="N101" s="79"/>
      <c r="O101" s="79"/>
      <c r="P101" s="79"/>
      <c r="Q101" s="79"/>
      <c r="R101" s="79"/>
      <c r="S101" s="79"/>
      <c r="T101" s="79"/>
      <c r="U101" s="79"/>
      <c r="V101" s="79"/>
      <c r="W101" s="79"/>
      <c r="X101" s="79"/>
      <c r="Y101" s="79"/>
      <c r="Z101" s="79"/>
      <c r="AA101" s="79"/>
      <c r="AB101" s="79"/>
      <c r="AC101" s="79"/>
      <c r="AD101" s="79"/>
      <c r="AE101" s="79"/>
    </row>
    <row r="102" spans="1:31">
      <c r="A102" s="79"/>
      <c r="B102" s="79"/>
    </row>
    <row r="103" spans="1:31">
      <c r="A103" s="79"/>
      <c r="B103" s="79"/>
    </row>
    <row r="104" spans="1:31">
      <c r="A104" s="79"/>
      <c r="B104" s="79"/>
    </row>
    <row r="105" spans="1:31">
      <c r="A105" s="79"/>
      <c r="B105" s="79"/>
    </row>
  </sheetData>
  <mergeCells count="23">
    <mergeCell ref="B22:D22"/>
    <mergeCell ref="A32:D32"/>
    <mergeCell ref="A33:D33"/>
    <mergeCell ref="B24:D24"/>
    <mergeCell ref="A27:D27"/>
    <mergeCell ref="A28:D28"/>
    <mergeCell ref="A29:D29"/>
    <mergeCell ref="A31:D31"/>
    <mergeCell ref="A14:D14"/>
    <mergeCell ref="B15:D15"/>
    <mergeCell ref="B16:D16"/>
    <mergeCell ref="B18:D18"/>
    <mergeCell ref="B20:D20"/>
    <mergeCell ref="B9:D9"/>
    <mergeCell ref="B10:C10"/>
    <mergeCell ref="B11:C11"/>
    <mergeCell ref="A13:D13"/>
    <mergeCell ref="B1:C1"/>
    <mergeCell ref="A3:D4"/>
    <mergeCell ref="A5:D5"/>
    <mergeCell ref="A6:C6"/>
    <mergeCell ref="B7:D7"/>
    <mergeCell ref="B8:D8"/>
  </mergeCells>
  <pageMargins left="1.19" right="0.75" top="1" bottom="1" header="0.5" footer="0.5"/>
  <pageSetup paperSize="9" scale="6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32"/>
  <sheetViews>
    <sheetView view="pageBreakPreview" zoomScaleNormal="100" zoomScaleSheetLayoutView="100" workbookViewId="0"/>
  </sheetViews>
  <sheetFormatPr baseColWidth="10" defaultColWidth="9.1640625" defaultRowHeight="14"/>
  <cols>
    <col min="1" max="1" width="4.5" style="1" customWidth="1"/>
    <col min="2" max="2" width="66.5" style="1" customWidth="1"/>
    <col min="3" max="16384" width="9.1640625" style="1"/>
  </cols>
  <sheetData>
    <row r="1" spans="1:3">
      <c r="A1" s="408"/>
      <c r="B1" s="43" t="s">
        <v>1303</v>
      </c>
      <c r="C1" s="408"/>
    </row>
    <row r="2" spans="1:3">
      <c r="A2" s="408"/>
      <c r="B2" s="96" t="s">
        <v>1304</v>
      </c>
      <c r="C2" s="408"/>
    </row>
    <row r="3" spans="1:3" ht="30">
      <c r="A3" s="408"/>
      <c r="B3" s="45" t="s">
        <v>1305</v>
      </c>
      <c r="C3" s="408"/>
    </row>
    <row r="4" spans="1:3" ht="135" customHeight="1">
      <c r="A4" s="408"/>
      <c r="B4" s="46" t="s">
        <v>1306</v>
      </c>
      <c r="C4" s="408"/>
    </row>
    <row r="6" spans="1:3" ht="30">
      <c r="A6" s="408"/>
      <c r="B6" s="46" t="s">
        <v>1307</v>
      </c>
      <c r="C6" s="408"/>
    </row>
    <row r="7" spans="1:3" ht="45">
      <c r="A7" s="408"/>
      <c r="B7" s="46" t="s">
        <v>1308</v>
      </c>
      <c r="C7" s="408"/>
    </row>
    <row r="8" spans="1:3" ht="60">
      <c r="A8" s="408"/>
      <c r="B8" s="46" t="s">
        <v>1309</v>
      </c>
      <c r="C8" s="408"/>
    </row>
    <row r="10" spans="1:3" ht="45">
      <c r="A10" s="408"/>
      <c r="B10" s="46" t="s">
        <v>1310</v>
      </c>
      <c r="C10" s="408"/>
    </row>
    <row r="12" spans="1:3">
      <c r="A12" s="43">
        <v>29</v>
      </c>
      <c r="B12" s="43" t="s">
        <v>1311</v>
      </c>
      <c r="C12" s="43"/>
    </row>
    <row r="13" spans="1:3" ht="30">
      <c r="A13" s="43">
        <v>87</v>
      </c>
      <c r="B13" s="45" t="s">
        <v>1312</v>
      </c>
      <c r="C13" s="43"/>
    </row>
    <row r="14" spans="1:3">
      <c r="A14" s="408">
        <v>97</v>
      </c>
      <c r="B14" s="408" t="s">
        <v>1313</v>
      </c>
      <c r="C14" s="408"/>
    </row>
    <row r="15" spans="1:3">
      <c r="A15" s="43">
        <v>98</v>
      </c>
      <c r="B15" s="43" t="s">
        <v>1314</v>
      </c>
      <c r="C15" s="43"/>
    </row>
    <row r="16" spans="1:3">
      <c r="A16" s="43">
        <v>100</v>
      </c>
      <c r="B16" s="43" t="s">
        <v>1315</v>
      </c>
      <c r="C16" s="43"/>
    </row>
    <row r="17" spans="1:3">
      <c r="A17" s="43">
        <v>105</v>
      </c>
      <c r="B17" s="43" t="s">
        <v>1316</v>
      </c>
      <c r="C17" s="43"/>
    </row>
    <row r="18" spans="1:3">
      <c r="A18" s="43">
        <v>111</v>
      </c>
      <c r="B18" s="43" t="s">
        <v>1317</v>
      </c>
      <c r="C18" s="43"/>
    </row>
    <row r="19" spans="1:3">
      <c r="A19" s="408">
        <v>131</v>
      </c>
      <c r="B19" s="408" t="s">
        <v>1318</v>
      </c>
      <c r="C19" s="408"/>
    </row>
    <row r="20" spans="1:3">
      <c r="A20" s="43">
        <v>138</v>
      </c>
      <c r="B20" s="43" t="s">
        <v>1319</v>
      </c>
      <c r="C20" s="43"/>
    </row>
    <row r="21" spans="1:3">
      <c r="A21" s="408">
        <v>141</v>
      </c>
      <c r="B21" s="408" t="s">
        <v>1320</v>
      </c>
      <c r="C21" s="408"/>
    </row>
    <row r="22" spans="1:3">
      <c r="A22" s="408">
        <v>142</v>
      </c>
      <c r="B22" s="408" t="s">
        <v>1321</v>
      </c>
      <c r="C22" s="408"/>
    </row>
    <row r="23" spans="1:3">
      <c r="A23" s="408">
        <v>143</v>
      </c>
      <c r="B23" s="408" t="s">
        <v>1322</v>
      </c>
      <c r="C23" s="408"/>
    </row>
    <row r="24" spans="1:3">
      <c r="A24" s="408">
        <v>155</v>
      </c>
      <c r="B24" s="408" t="s">
        <v>1323</v>
      </c>
      <c r="C24" s="408"/>
    </row>
    <row r="25" spans="1:3">
      <c r="A25" s="408">
        <v>169</v>
      </c>
      <c r="B25" s="408" t="s">
        <v>1324</v>
      </c>
      <c r="C25" s="408"/>
    </row>
    <row r="26" spans="1:3">
      <c r="A26" s="43">
        <v>182</v>
      </c>
      <c r="B26" s="43" t="s">
        <v>1325</v>
      </c>
      <c r="C26" s="43"/>
    </row>
    <row r="27" spans="1:3">
      <c r="A27" s="43"/>
      <c r="B27" s="43"/>
      <c r="C27" s="43"/>
    </row>
    <row r="28" spans="1:3">
      <c r="A28" s="408"/>
      <c r="B28" s="408" t="s">
        <v>1326</v>
      </c>
      <c r="C28" s="408"/>
    </row>
    <row r="29" spans="1:3">
      <c r="A29" s="408"/>
      <c r="B29" s="408" t="s">
        <v>1327</v>
      </c>
      <c r="C29" s="408"/>
    </row>
    <row r="31" spans="1:3" ht="60">
      <c r="A31" s="408"/>
      <c r="B31" s="45" t="s">
        <v>1328</v>
      </c>
      <c r="C31" s="408"/>
    </row>
    <row r="32" spans="1:3">
      <c r="A32" s="408"/>
      <c r="B32" s="47" t="s">
        <v>1329</v>
      </c>
      <c r="C32" s="408"/>
    </row>
  </sheetData>
  <phoneticPr fontId="7" type="noConversion"/>
  <pageMargins left="0.75" right="0.75" top="1" bottom="1" header="0.5" footer="0.5"/>
  <pageSetup paperSize="9" scale="8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573"/>
  <sheetViews>
    <sheetView view="pageBreakPreview" zoomScaleNormal="130" zoomScaleSheetLayoutView="100" workbookViewId="0">
      <selection sqref="A1:D1"/>
    </sheetView>
  </sheetViews>
  <sheetFormatPr baseColWidth="10" defaultColWidth="11.5" defaultRowHeight="16"/>
  <cols>
    <col min="1" max="1" width="19" style="7" customWidth="1"/>
    <col min="2" max="2" width="18.5" style="7" customWidth="1"/>
    <col min="3" max="3" width="29.33203125" style="7" customWidth="1"/>
    <col min="4" max="4" width="32.33203125" style="7" customWidth="1"/>
    <col min="5" max="5" width="4.1640625" style="258" customWidth="1"/>
    <col min="6" max="16384" width="11.5" style="259"/>
  </cols>
  <sheetData>
    <row r="1" spans="1:5" s="75" customFormat="1" ht="14">
      <c r="A1" s="1190" t="s">
        <v>1330</v>
      </c>
      <c r="B1" s="1190"/>
      <c r="C1" s="1190"/>
      <c r="D1" s="1191"/>
      <c r="E1" s="269"/>
    </row>
    <row r="2" spans="1:5" ht="16.5" customHeight="1" thickBot="1">
      <c r="A2" s="1192" t="s">
        <v>1331</v>
      </c>
      <c r="B2" s="1192"/>
      <c r="C2" s="1192"/>
      <c r="D2" s="1193"/>
    </row>
    <row r="3" spans="1:5" ht="70.5" customHeight="1" thickBot="1">
      <c r="A3" s="1194" t="s">
        <v>1332</v>
      </c>
      <c r="B3" s="1195"/>
      <c r="C3" s="1195"/>
      <c r="D3" s="1196"/>
    </row>
    <row r="4" spans="1:5" s="75" customFormat="1" ht="40.5" customHeight="1" thickBot="1">
      <c r="A4" s="260" t="s">
        <v>1333</v>
      </c>
      <c r="B4" s="261" t="s">
        <v>1334</v>
      </c>
      <c r="C4" s="261" t="s">
        <v>1335</v>
      </c>
      <c r="D4" s="262" t="s">
        <v>1336</v>
      </c>
      <c r="E4" s="263"/>
    </row>
    <row r="5" spans="1:5" s="75" customFormat="1" ht="14.25" customHeight="1">
      <c r="A5" s="264" t="s">
        <v>1337</v>
      </c>
      <c r="B5" s="265" t="s">
        <v>1338</v>
      </c>
      <c r="C5" s="1182"/>
      <c r="D5" s="1184"/>
      <c r="E5" s="257"/>
    </row>
    <row r="6" spans="1:5" s="75" customFormat="1" ht="14.25" customHeight="1" thickBot="1">
      <c r="A6" s="637" t="s">
        <v>1339</v>
      </c>
      <c r="B6" s="266" t="s">
        <v>1340</v>
      </c>
      <c r="C6" s="1183"/>
      <c r="D6" s="1185"/>
      <c r="E6" s="257"/>
    </row>
    <row r="7" spans="1:5" s="75" customFormat="1" ht="14.25" customHeight="1">
      <c r="A7" s="637"/>
      <c r="B7" s="265" t="s">
        <v>1341</v>
      </c>
      <c r="C7" s="1182"/>
      <c r="D7" s="1184"/>
      <c r="E7" s="257"/>
    </row>
    <row r="8" spans="1:5" s="75" customFormat="1" ht="14.25" customHeight="1" thickBot="1">
      <c r="A8" s="637"/>
      <c r="B8" s="266" t="s">
        <v>1342</v>
      </c>
      <c r="C8" s="1183"/>
      <c r="D8" s="1185"/>
      <c r="E8" s="257"/>
    </row>
    <row r="9" spans="1:5" s="267" customFormat="1" ht="14.25" customHeight="1">
      <c r="A9" s="637"/>
      <c r="B9" s="265" t="s">
        <v>1343</v>
      </c>
      <c r="C9" s="1182"/>
      <c r="D9" s="1184"/>
      <c r="E9" s="257"/>
    </row>
    <row r="10" spans="1:5" s="267" customFormat="1" ht="14.25" customHeight="1" thickBot="1">
      <c r="A10" s="636"/>
      <c r="B10" s="266" t="s">
        <v>1344</v>
      </c>
      <c r="C10" s="1183"/>
      <c r="D10" s="1185"/>
      <c r="E10" s="257"/>
    </row>
    <row r="11" spans="1:5" s="75" customFormat="1" ht="14.25" customHeight="1">
      <c r="A11" s="264" t="s">
        <v>1345</v>
      </c>
      <c r="B11" s="1182"/>
      <c r="C11" s="1182"/>
      <c r="D11" s="1184" t="s">
        <v>1346</v>
      </c>
      <c r="E11" s="257"/>
    </row>
    <row r="12" spans="1:5" s="75" customFormat="1" ht="14.25" customHeight="1" thickBot="1">
      <c r="A12" s="636" t="s">
        <v>1347</v>
      </c>
      <c r="B12" s="1183"/>
      <c r="C12" s="1183"/>
      <c r="D12" s="1185"/>
      <c r="E12" s="257"/>
    </row>
    <row r="13" spans="1:5" s="75" customFormat="1" ht="14.25" customHeight="1">
      <c r="A13" s="264" t="s">
        <v>1348</v>
      </c>
      <c r="B13" s="265" t="s">
        <v>1349</v>
      </c>
      <c r="C13" s="1182"/>
      <c r="D13" s="1184"/>
      <c r="E13" s="257"/>
    </row>
    <row r="14" spans="1:5" s="75" customFormat="1" ht="14.25" customHeight="1" thickBot="1">
      <c r="A14" s="637" t="s">
        <v>1350</v>
      </c>
      <c r="B14" s="266" t="s">
        <v>1351</v>
      </c>
      <c r="C14" s="1183"/>
      <c r="D14" s="1185"/>
      <c r="E14" s="257"/>
    </row>
    <row r="15" spans="1:5" s="75" customFormat="1" ht="14.25" customHeight="1">
      <c r="A15" s="637"/>
      <c r="B15" s="265" t="s">
        <v>1352</v>
      </c>
      <c r="C15" s="1182"/>
      <c r="D15" s="1184"/>
      <c r="E15" s="257"/>
    </row>
    <row r="16" spans="1:5" s="75" customFormat="1" ht="14.25" customHeight="1" thickBot="1">
      <c r="A16" s="637"/>
      <c r="B16" s="266" t="s">
        <v>1353</v>
      </c>
      <c r="C16" s="1183"/>
      <c r="D16" s="1185"/>
      <c r="E16" s="257"/>
    </row>
    <row r="17" spans="1:5" s="75" customFormat="1" ht="14.25" customHeight="1">
      <c r="A17" s="637"/>
      <c r="B17" s="265" t="s">
        <v>1354</v>
      </c>
      <c r="C17" s="1182"/>
      <c r="D17" s="1184"/>
      <c r="E17" s="257"/>
    </row>
    <row r="18" spans="1:5" s="75" customFormat="1" ht="14.25" customHeight="1" thickBot="1">
      <c r="A18" s="637"/>
      <c r="B18" s="266" t="s">
        <v>1355</v>
      </c>
      <c r="C18" s="1183"/>
      <c r="D18" s="1185"/>
      <c r="E18" s="257"/>
    </row>
    <row r="19" spans="1:5" s="75" customFormat="1" ht="14.25" customHeight="1">
      <c r="A19" s="637"/>
      <c r="B19" s="265" t="s">
        <v>1356</v>
      </c>
      <c r="C19" s="1182"/>
      <c r="D19" s="1184"/>
      <c r="E19" s="257"/>
    </row>
    <row r="20" spans="1:5" s="75" customFormat="1" ht="14.25" customHeight="1" thickBot="1">
      <c r="A20" s="637"/>
      <c r="B20" s="266" t="s">
        <v>1357</v>
      </c>
      <c r="C20" s="1183"/>
      <c r="D20" s="1185"/>
      <c r="E20" s="257"/>
    </row>
    <row r="21" spans="1:5" s="75" customFormat="1" ht="14.25" customHeight="1">
      <c r="A21" s="637"/>
      <c r="B21" s="265" t="s">
        <v>1358</v>
      </c>
      <c r="C21" s="1182"/>
      <c r="D21" s="1184"/>
      <c r="E21" s="257"/>
    </row>
    <row r="22" spans="1:5" s="75" customFormat="1" ht="14.25" customHeight="1" thickBot="1">
      <c r="A22" s="637"/>
      <c r="B22" s="266" t="s">
        <v>1359</v>
      </c>
      <c r="C22" s="1183"/>
      <c r="D22" s="1185"/>
      <c r="E22" s="257"/>
    </row>
    <row r="23" spans="1:5" s="75" customFormat="1" ht="14.25" customHeight="1">
      <c r="A23" s="637"/>
      <c r="B23" s="265" t="s">
        <v>1360</v>
      </c>
      <c r="C23" s="1182"/>
      <c r="D23" s="1184"/>
      <c r="E23" s="257"/>
    </row>
    <row r="24" spans="1:5" s="75" customFormat="1" ht="14.25" customHeight="1" thickBot="1">
      <c r="A24" s="637"/>
      <c r="B24" s="266" t="s">
        <v>1361</v>
      </c>
      <c r="C24" s="1183"/>
      <c r="D24" s="1185"/>
      <c r="E24" s="257"/>
    </row>
    <row r="25" spans="1:5" s="75" customFormat="1" ht="14.25" customHeight="1">
      <c r="A25" s="637"/>
      <c r="B25" s="265" t="s">
        <v>1362</v>
      </c>
      <c r="C25" s="1182"/>
      <c r="D25" s="1184"/>
      <c r="E25" s="257"/>
    </row>
    <row r="26" spans="1:5" s="75" customFormat="1" ht="14.25" customHeight="1" thickBot="1">
      <c r="A26" s="636"/>
      <c r="B26" s="266" t="s">
        <v>1363</v>
      </c>
      <c r="C26" s="1183"/>
      <c r="D26" s="1185"/>
      <c r="E26" s="257"/>
    </row>
    <row r="27" spans="1:5" s="75" customFormat="1" ht="14.25" customHeight="1">
      <c r="A27" s="264" t="s">
        <v>1364</v>
      </c>
      <c r="B27" s="265" t="s">
        <v>1365</v>
      </c>
      <c r="C27" s="1182"/>
      <c r="D27" s="1184"/>
      <c r="E27" s="257"/>
    </row>
    <row r="28" spans="1:5" s="75" customFormat="1" ht="14.25" customHeight="1" thickBot="1">
      <c r="A28" s="637" t="s">
        <v>1366</v>
      </c>
      <c r="B28" s="266" t="s">
        <v>1367</v>
      </c>
      <c r="C28" s="1183"/>
      <c r="D28" s="1185"/>
      <c r="E28" s="257"/>
    </row>
    <row r="29" spans="1:5" s="75" customFormat="1" ht="14.25" customHeight="1">
      <c r="A29" s="637"/>
      <c r="B29" s="265" t="s">
        <v>1368</v>
      </c>
      <c r="C29" s="1182"/>
      <c r="D29" s="1184"/>
      <c r="E29" s="257"/>
    </row>
    <row r="30" spans="1:5" s="75" customFormat="1" ht="14.25" customHeight="1" thickBot="1">
      <c r="A30" s="637"/>
      <c r="B30" s="266" t="s">
        <v>1369</v>
      </c>
      <c r="C30" s="1183"/>
      <c r="D30" s="1185"/>
      <c r="E30" s="257"/>
    </row>
    <row r="31" spans="1:5" s="75" customFormat="1" ht="14.25" customHeight="1">
      <c r="A31" s="637"/>
      <c r="B31" s="265" t="s">
        <v>1370</v>
      </c>
      <c r="C31" s="265" t="s">
        <v>1371</v>
      </c>
      <c r="D31" s="1184"/>
      <c r="E31" s="257"/>
    </row>
    <row r="32" spans="1:5" s="75" customFormat="1" ht="14.25" customHeight="1" thickBot="1">
      <c r="A32" s="637"/>
      <c r="B32" s="268" t="s">
        <v>1372</v>
      </c>
      <c r="C32" s="266" t="s">
        <v>1373</v>
      </c>
      <c r="D32" s="1185"/>
      <c r="E32" s="257"/>
    </row>
    <row r="33" spans="1:5" s="75" customFormat="1" ht="14.25" customHeight="1">
      <c r="A33" s="637"/>
      <c r="B33" s="268"/>
      <c r="C33" s="265" t="s">
        <v>1374</v>
      </c>
      <c r="D33" s="1184"/>
      <c r="E33" s="257"/>
    </row>
    <row r="34" spans="1:5" s="75" customFormat="1" ht="14.25" customHeight="1" thickBot="1">
      <c r="A34" s="636"/>
      <c r="B34" s="266"/>
      <c r="C34" s="266" t="s">
        <v>1375</v>
      </c>
      <c r="D34" s="1185"/>
      <c r="E34" s="257"/>
    </row>
    <row r="35" spans="1:5" s="75" customFormat="1" ht="14.25" customHeight="1">
      <c r="A35" s="264" t="s">
        <v>1376</v>
      </c>
      <c r="B35" s="265" t="s">
        <v>1377</v>
      </c>
      <c r="C35" s="1182"/>
      <c r="D35" s="1184"/>
      <c r="E35" s="257"/>
    </row>
    <row r="36" spans="1:5" s="75" customFormat="1" ht="14.25" customHeight="1" thickBot="1">
      <c r="A36" s="637" t="s">
        <v>1378</v>
      </c>
      <c r="B36" s="266" t="s">
        <v>1379</v>
      </c>
      <c r="C36" s="1183"/>
      <c r="D36" s="1185"/>
      <c r="E36" s="257"/>
    </row>
    <row r="37" spans="1:5" s="75" customFormat="1" ht="14.25" customHeight="1">
      <c r="A37" s="637"/>
      <c r="B37" s="265" t="s">
        <v>1380</v>
      </c>
      <c r="C37" s="1182"/>
      <c r="D37" s="1184" t="s">
        <v>1381</v>
      </c>
      <c r="E37" s="257"/>
    </row>
    <row r="38" spans="1:5" s="75" customFormat="1" ht="14.25" customHeight="1" thickBot="1">
      <c r="A38" s="637"/>
      <c r="B38" s="266" t="s">
        <v>1382</v>
      </c>
      <c r="C38" s="1183"/>
      <c r="D38" s="1185"/>
      <c r="E38" s="257"/>
    </row>
    <row r="39" spans="1:5" s="75" customFormat="1" ht="14.25" customHeight="1">
      <c r="A39" s="637"/>
      <c r="B39" s="265" t="s">
        <v>1383</v>
      </c>
      <c r="C39" s="1182"/>
      <c r="D39" s="1184"/>
      <c r="E39" s="257"/>
    </row>
    <row r="40" spans="1:5" s="75" customFormat="1" ht="14.25" customHeight="1" thickBot="1">
      <c r="A40" s="637"/>
      <c r="B40" s="266" t="s">
        <v>1384</v>
      </c>
      <c r="C40" s="1183"/>
      <c r="D40" s="1185"/>
      <c r="E40" s="257"/>
    </row>
    <row r="41" spans="1:5" s="75" customFormat="1" ht="14.25" customHeight="1">
      <c r="A41" s="637"/>
      <c r="B41" s="265" t="s">
        <v>1385</v>
      </c>
      <c r="C41" s="1182"/>
      <c r="D41" s="1184"/>
      <c r="E41" s="257"/>
    </row>
    <row r="42" spans="1:5" s="75" customFormat="1" ht="14.25" customHeight="1" thickBot="1">
      <c r="A42" s="637"/>
      <c r="B42" s="266" t="s">
        <v>1386</v>
      </c>
      <c r="C42" s="1183"/>
      <c r="D42" s="1185"/>
      <c r="E42" s="257"/>
    </row>
    <row r="43" spans="1:5" s="75" customFormat="1" ht="14.25" customHeight="1">
      <c r="A43" s="637"/>
      <c r="B43" s="265" t="s">
        <v>1387</v>
      </c>
      <c r="C43" s="1182"/>
      <c r="D43" s="1184"/>
      <c r="E43" s="257"/>
    </row>
    <row r="44" spans="1:5" s="75" customFormat="1" ht="14.25" customHeight="1" thickBot="1">
      <c r="A44" s="637"/>
      <c r="B44" s="266" t="s">
        <v>1388</v>
      </c>
      <c r="C44" s="1183"/>
      <c r="D44" s="1185"/>
      <c r="E44" s="257"/>
    </row>
    <row r="45" spans="1:5" s="75" customFormat="1" ht="14.25" customHeight="1">
      <c r="A45" s="637"/>
      <c r="B45" s="265" t="s">
        <v>1389</v>
      </c>
      <c r="C45" s="1182"/>
      <c r="D45" s="1184" t="s">
        <v>1390</v>
      </c>
      <c r="E45" s="257"/>
    </row>
    <row r="46" spans="1:5" s="75" customFormat="1" ht="14.25" customHeight="1" thickBot="1">
      <c r="A46" s="637"/>
      <c r="B46" s="266" t="s">
        <v>1391</v>
      </c>
      <c r="C46" s="1183"/>
      <c r="D46" s="1185"/>
      <c r="E46" s="257"/>
    </row>
    <row r="47" spans="1:5" s="75" customFormat="1" ht="14.25" customHeight="1">
      <c r="A47" s="637"/>
      <c r="B47" s="265" t="s">
        <v>1392</v>
      </c>
      <c r="C47" s="1182"/>
      <c r="D47" s="1184" t="s">
        <v>1393</v>
      </c>
      <c r="E47" s="257"/>
    </row>
    <row r="48" spans="1:5" s="75" customFormat="1" ht="14.25" customHeight="1" thickBot="1">
      <c r="A48" s="637"/>
      <c r="B48" s="266" t="s">
        <v>1394</v>
      </c>
      <c r="C48" s="1183"/>
      <c r="D48" s="1185"/>
      <c r="E48" s="257"/>
    </row>
    <row r="49" spans="1:5" s="75" customFormat="1" ht="14.25" customHeight="1">
      <c r="A49" s="637"/>
      <c r="B49" s="265" t="s">
        <v>1395</v>
      </c>
      <c r="C49" s="1182"/>
      <c r="D49" s="1184"/>
      <c r="E49" s="257"/>
    </row>
    <row r="50" spans="1:5" s="75" customFormat="1" ht="14.25" customHeight="1" thickBot="1">
      <c r="A50" s="637"/>
      <c r="B50" s="266" t="s">
        <v>1396</v>
      </c>
      <c r="C50" s="1183"/>
      <c r="D50" s="1185"/>
      <c r="E50" s="257"/>
    </row>
    <row r="51" spans="1:5" s="75" customFormat="1" ht="14.25" customHeight="1">
      <c r="A51" s="637"/>
      <c r="B51" s="265" t="s">
        <v>1397</v>
      </c>
      <c r="C51" s="1182"/>
      <c r="D51" s="1184"/>
      <c r="E51" s="257"/>
    </row>
    <row r="52" spans="1:5" s="75" customFormat="1" ht="14.25" customHeight="1" thickBot="1">
      <c r="A52" s="636"/>
      <c r="B52" s="266" t="s">
        <v>1398</v>
      </c>
      <c r="C52" s="1183"/>
      <c r="D52" s="1185"/>
      <c r="E52" s="257"/>
    </row>
    <row r="53" spans="1:5" s="75" customFormat="1" ht="14.25" customHeight="1">
      <c r="A53" s="264" t="s">
        <v>1399</v>
      </c>
      <c r="B53" s="265" t="s">
        <v>1400</v>
      </c>
      <c r="C53" s="1182"/>
      <c r="D53" s="1184"/>
      <c r="E53" s="257"/>
    </row>
    <row r="54" spans="1:5" s="75" customFormat="1" ht="14.25" customHeight="1" thickBot="1">
      <c r="A54" s="637" t="s">
        <v>1401</v>
      </c>
      <c r="B54" s="266" t="s">
        <v>1402</v>
      </c>
      <c r="C54" s="1183"/>
      <c r="D54" s="1185"/>
      <c r="E54" s="257"/>
    </row>
    <row r="55" spans="1:5" s="75" customFormat="1" ht="14.25" customHeight="1">
      <c r="A55" s="637"/>
      <c r="B55" s="265" t="s">
        <v>1403</v>
      </c>
      <c r="C55" s="1182"/>
      <c r="D55" s="1184"/>
      <c r="E55" s="257"/>
    </row>
    <row r="56" spans="1:5" s="75" customFormat="1" ht="14.25" customHeight="1" thickBot="1">
      <c r="A56" s="637"/>
      <c r="B56" s="266" t="s">
        <v>1404</v>
      </c>
      <c r="C56" s="1183"/>
      <c r="D56" s="1185"/>
      <c r="E56" s="257"/>
    </row>
    <row r="57" spans="1:5" s="75" customFormat="1" ht="14.25" customHeight="1">
      <c r="A57" s="637"/>
      <c r="B57" s="265" t="s">
        <v>1405</v>
      </c>
      <c r="C57" s="1182"/>
      <c r="D57" s="1184"/>
      <c r="E57" s="257"/>
    </row>
    <row r="58" spans="1:5" s="75" customFormat="1" ht="14.25" customHeight="1" thickBot="1">
      <c r="A58" s="636"/>
      <c r="B58" s="266" t="s">
        <v>1406</v>
      </c>
      <c r="C58" s="1183"/>
      <c r="D58" s="1185"/>
      <c r="E58" s="257"/>
    </row>
    <row r="59" spans="1:5" s="75" customFormat="1" ht="14.25" customHeight="1">
      <c r="A59" s="264" t="s">
        <v>1407</v>
      </c>
      <c r="B59" s="265" t="s">
        <v>1408</v>
      </c>
      <c r="C59" s="1182"/>
      <c r="D59" s="1184"/>
      <c r="E59" s="257"/>
    </row>
    <row r="60" spans="1:5" s="75" customFormat="1" ht="14.25" customHeight="1" thickBot="1">
      <c r="A60" s="637" t="s">
        <v>1409</v>
      </c>
      <c r="B60" s="266" t="s">
        <v>1410</v>
      </c>
      <c r="C60" s="1183"/>
      <c r="D60" s="1185"/>
      <c r="E60" s="257"/>
    </row>
    <row r="61" spans="1:5" s="75" customFormat="1" ht="14.25" customHeight="1">
      <c r="A61" s="637"/>
      <c r="B61" s="265" t="s">
        <v>1411</v>
      </c>
      <c r="C61" s="1182"/>
      <c r="D61" s="1184"/>
      <c r="E61" s="257"/>
    </row>
    <row r="62" spans="1:5" s="75" customFormat="1" ht="14.25" customHeight="1" thickBot="1">
      <c r="A62" s="637"/>
      <c r="B62" s="266" t="s">
        <v>1412</v>
      </c>
      <c r="C62" s="1183"/>
      <c r="D62" s="1185"/>
      <c r="E62" s="257"/>
    </row>
    <row r="63" spans="1:5" s="75" customFormat="1" ht="14.25" customHeight="1">
      <c r="A63" s="637"/>
      <c r="B63" s="265" t="s">
        <v>1413</v>
      </c>
      <c r="C63" s="1182"/>
      <c r="D63" s="1184"/>
      <c r="E63" s="257"/>
    </row>
    <row r="64" spans="1:5" s="75" customFormat="1" ht="14.25" customHeight="1" thickBot="1">
      <c r="A64" s="637"/>
      <c r="B64" s="266" t="s">
        <v>1414</v>
      </c>
      <c r="C64" s="1183"/>
      <c r="D64" s="1185"/>
      <c r="E64" s="257"/>
    </row>
    <row r="65" spans="1:5" s="75" customFormat="1" ht="14.25" customHeight="1">
      <c r="A65" s="637"/>
      <c r="B65" s="265" t="s">
        <v>1415</v>
      </c>
      <c r="C65" s="1182"/>
      <c r="D65" s="1184"/>
      <c r="E65" s="257"/>
    </row>
    <row r="66" spans="1:5" s="75" customFormat="1" ht="14.25" customHeight="1" thickBot="1">
      <c r="A66" s="636"/>
      <c r="B66" s="266" t="s">
        <v>1416</v>
      </c>
      <c r="C66" s="1183"/>
      <c r="D66" s="1185"/>
      <c r="E66" s="257"/>
    </row>
    <row r="67" spans="1:5" s="75" customFormat="1" ht="14.25" customHeight="1">
      <c r="A67" s="264" t="s">
        <v>1417</v>
      </c>
      <c r="B67" s="265" t="s">
        <v>1418</v>
      </c>
      <c r="C67" s="265" t="s">
        <v>1419</v>
      </c>
      <c r="D67" s="1184"/>
      <c r="E67" s="257"/>
    </row>
    <row r="68" spans="1:5" s="75" customFormat="1" ht="14.25" customHeight="1" thickBot="1">
      <c r="A68" s="637" t="s">
        <v>1420</v>
      </c>
      <c r="B68" s="268" t="s">
        <v>1421</v>
      </c>
      <c r="C68" s="266" t="s">
        <v>1422</v>
      </c>
      <c r="D68" s="1185"/>
      <c r="E68" s="257"/>
    </row>
    <row r="69" spans="1:5" s="75" customFormat="1" ht="14.25" customHeight="1">
      <c r="A69" s="637"/>
      <c r="B69" s="268"/>
      <c r="C69" s="265" t="s">
        <v>1423</v>
      </c>
      <c r="D69" s="1184"/>
      <c r="E69" s="257"/>
    </row>
    <row r="70" spans="1:5" s="75" customFormat="1" ht="14.25" customHeight="1" thickBot="1">
      <c r="A70" s="637"/>
      <c r="B70" s="266"/>
      <c r="C70" s="266" t="s">
        <v>1424</v>
      </c>
      <c r="D70" s="1185"/>
      <c r="E70" s="257"/>
    </row>
    <row r="71" spans="1:5" s="75" customFormat="1" ht="14.25" customHeight="1">
      <c r="A71" s="637"/>
      <c r="B71" s="265" t="s">
        <v>1425</v>
      </c>
      <c r="C71" s="265" t="s">
        <v>1426</v>
      </c>
      <c r="D71" s="1184"/>
      <c r="E71" s="257"/>
    </row>
    <row r="72" spans="1:5" s="75" customFormat="1" ht="14.25" customHeight="1" thickBot="1">
      <c r="A72" s="637"/>
      <c r="B72" s="268" t="s">
        <v>1427</v>
      </c>
      <c r="C72" s="266" t="s">
        <v>1428</v>
      </c>
      <c r="D72" s="1185"/>
      <c r="E72" s="257"/>
    </row>
    <row r="73" spans="1:5" s="75" customFormat="1" ht="14.25" customHeight="1">
      <c r="A73" s="637"/>
      <c r="B73" s="268"/>
      <c r="C73" s="265" t="s">
        <v>1429</v>
      </c>
      <c r="D73" s="1184"/>
      <c r="E73" s="257"/>
    </row>
    <row r="74" spans="1:5" s="75" customFormat="1" ht="14.25" customHeight="1" thickBot="1">
      <c r="A74" s="637"/>
      <c r="B74" s="268"/>
      <c r="C74" s="266" t="s">
        <v>1430</v>
      </c>
      <c r="D74" s="1185"/>
      <c r="E74" s="257"/>
    </row>
    <row r="75" spans="1:5" s="75" customFormat="1" ht="14.25" customHeight="1">
      <c r="A75" s="637"/>
      <c r="B75" s="268"/>
      <c r="C75" s="265" t="s">
        <v>1431</v>
      </c>
      <c r="D75" s="1184"/>
      <c r="E75" s="257"/>
    </row>
    <row r="76" spans="1:5" s="75" customFormat="1" ht="14.25" customHeight="1" thickBot="1">
      <c r="A76" s="637"/>
      <c r="B76" s="268"/>
      <c r="C76" s="266" t="s">
        <v>1432</v>
      </c>
      <c r="D76" s="1185"/>
      <c r="E76" s="257"/>
    </row>
    <row r="77" spans="1:5" s="75" customFormat="1" ht="14.25" customHeight="1">
      <c r="A77" s="637"/>
      <c r="B77" s="268"/>
      <c r="C77" s="265" t="s">
        <v>1433</v>
      </c>
      <c r="D77" s="1184"/>
      <c r="E77" s="257"/>
    </row>
    <row r="78" spans="1:5" s="75" customFormat="1" ht="14.25" customHeight="1" thickBot="1">
      <c r="A78" s="637"/>
      <c r="B78" s="268"/>
      <c r="C78" s="266" t="s">
        <v>1434</v>
      </c>
      <c r="D78" s="1185"/>
      <c r="E78" s="257"/>
    </row>
    <row r="79" spans="1:5" s="75" customFormat="1" ht="14.25" customHeight="1">
      <c r="A79" s="637"/>
      <c r="B79" s="268"/>
      <c r="C79" s="265" t="s">
        <v>1435</v>
      </c>
      <c r="D79" s="1184"/>
      <c r="E79" s="257"/>
    </row>
    <row r="80" spans="1:5" s="75" customFormat="1" ht="14.25" customHeight="1" thickBot="1">
      <c r="A80" s="637"/>
      <c r="B80" s="268"/>
      <c r="C80" s="266" t="s">
        <v>1436</v>
      </c>
      <c r="D80" s="1185"/>
      <c r="E80" s="257"/>
    </row>
    <row r="81" spans="1:5" s="75" customFormat="1" ht="14.25" customHeight="1">
      <c r="A81" s="637"/>
      <c r="B81" s="268"/>
      <c r="C81" s="265" t="s">
        <v>1437</v>
      </c>
      <c r="D81" s="1184"/>
      <c r="E81" s="257"/>
    </row>
    <row r="82" spans="1:5" s="75" customFormat="1" ht="14.25" customHeight="1" thickBot="1">
      <c r="A82" s="637"/>
      <c r="B82" s="268"/>
      <c r="C82" s="266" t="s">
        <v>1438</v>
      </c>
      <c r="D82" s="1185"/>
      <c r="E82" s="257"/>
    </row>
    <row r="83" spans="1:5" s="75" customFormat="1" ht="14.25" customHeight="1">
      <c r="A83" s="637"/>
      <c r="B83" s="268"/>
      <c r="C83" s="265" t="s">
        <v>1439</v>
      </c>
      <c r="D83" s="1184"/>
      <c r="E83" s="257"/>
    </row>
    <row r="84" spans="1:5" s="75" customFormat="1" ht="14.25" customHeight="1" thickBot="1">
      <c r="A84" s="637"/>
      <c r="B84" s="268"/>
      <c r="C84" s="266" t="s">
        <v>1440</v>
      </c>
      <c r="D84" s="1185"/>
      <c r="E84" s="257"/>
    </row>
    <row r="85" spans="1:5" s="75" customFormat="1" ht="14.25" customHeight="1">
      <c r="A85" s="637"/>
      <c r="B85" s="268"/>
      <c r="C85" s="265" t="s">
        <v>1441</v>
      </c>
      <c r="D85" s="1184"/>
      <c r="E85" s="257"/>
    </row>
    <row r="86" spans="1:5" s="75" customFormat="1" ht="14.25" customHeight="1" thickBot="1">
      <c r="A86" s="637"/>
      <c r="B86" s="266"/>
      <c r="C86" s="266" t="s">
        <v>1442</v>
      </c>
      <c r="D86" s="1185"/>
      <c r="E86" s="257"/>
    </row>
    <row r="87" spans="1:5" s="75" customFormat="1" ht="14.25" customHeight="1">
      <c r="A87" s="637"/>
      <c r="B87" s="265" t="s">
        <v>1443</v>
      </c>
      <c r="C87" s="265" t="s">
        <v>1444</v>
      </c>
      <c r="D87" s="1184"/>
      <c r="E87" s="257"/>
    </row>
    <row r="88" spans="1:5" s="75" customFormat="1" ht="14.25" customHeight="1" thickBot="1">
      <c r="A88" s="637"/>
      <c r="B88" s="268" t="s">
        <v>1445</v>
      </c>
      <c r="C88" s="266" t="s">
        <v>1446</v>
      </c>
      <c r="D88" s="1185"/>
      <c r="E88" s="257"/>
    </row>
    <row r="89" spans="1:5" s="75" customFormat="1" ht="14.25" customHeight="1">
      <c r="A89" s="637"/>
      <c r="B89" s="268"/>
      <c r="C89" s="265" t="s">
        <v>1447</v>
      </c>
      <c r="D89" s="1184"/>
      <c r="E89" s="257"/>
    </row>
    <row r="90" spans="1:5" s="75" customFormat="1" ht="14.25" customHeight="1" thickBot="1">
      <c r="A90" s="637"/>
      <c r="B90" s="268"/>
      <c r="C90" s="266" t="s">
        <v>1448</v>
      </c>
      <c r="D90" s="1185"/>
      <c r="E90" s="257"/>
    </row>
    <row r="91" spans="1:5" s="75" customFormat="1" ht="14.25" customHeight="1">
      <c r="A91" s="637"/>
      <c r="B91" s="268"/>
      <c r="C91" s="265" t="s">
        <v>1449</v>
      </c>
      <c r="D91" s="1184" t="s">
        <v>1450</v>
      </c>
      <c r="E91" s="257"/>
    </row>
    <row r="92" spans="1:5" s="75" customFormat="1" ht="14.25" customHeight="1" thickBot="1">
      <c r="A92" s="637"/>
      <c r="B92" s="268"/>
      <c r="C92" s="266" t="s">
        <v>1451</v>
      </c>
      <c r="D92" s="1185"/>
      <c r="E92" s="257"/>
    </row>
    <row r="93" spans="1:5" s="75" customFormat="1" ht="14.25" customHeight="1">
      <c r="A93" s="637"/>
      <c r="B93" s="268"/>
      <c r="C93" s="265" t="s">
        <v>1452</v>
      </c>
      <c r="D93" s="1184"/>
      <c r="E93" s="257"/>
    </row>
    <row r="94" spans="1:5" s="75" customFormat="1" ht="14.25" customHeight="1" thickBot="1">
      <c r="A94" s="636"/>
      <c r="B94" s="266"/>
      <c r="C94" s="266" t="s">
        <v>1453</v>
      </c>
      <c r="D94" s="1185"/>
      <c r="E94" s="257"/>
    </row>
    <row r="95" spans="1:5" s="75" customFormat="1" ht="14.25" customHeight="1">
      <c r="A95" s="264" t="s">
        <v>1454</v>
      </c>
      <c r="B95" s="265" t="s">
        <v>1455</v>
      </c>
      <c r="C95" s="1182"/>
      <c r="D95" s="1184"/>
      <c r="E95" s="257"/>
    </row>
    <row r="96" spans="1:5" s="75" customFormat="1" ht="14.25" customHeight="1" thickBot="1">
      <c r="A96" s="637" t="s">
        <v>1456</v>
      </c>
      <c r="B96" s="266" t="s">
        <v>1457</v>
      </c>
      <c r="C96" s="1183"/>
      <c r="D96" s="1185"/>
      <c r="E96" s="257"/>
    </row>
    <row r="97" spans="1:5" s="75" customFormat="1" ht="14.25" customHeight="1">
      <c r="A97" s="637"/>
      <c r="B97" s="265" t="s">
        <v>1458</v>
      </c>
      <c r="C97" s="1182"/>
      <c r="D97" s="1184"/>
      <c r="E97" s="257"/>
    </row>
    <row r="98" spans="1:5" s="75" customFormat="1" ht="14.25" customHeight="1" thickBot="1">
      <c r="A98" s="637"/>
      <c r="B98" s="266" t="s">
        <v>1459</v>
      </c>
      <c r="C98" s="1183"/>
      <c r="D98" s="1185"/>
      <c r="E98" s="257"/>
    </row>
    <row r="99" spans="1:5" s="75" customFormat="1" ht="14.25" customHeight="1">
      <c r="A99" s="637"/>
      <c r="B99" s="265" t="s">
        <v>1460</v>
      </c>
      <c r="C99" s="1182"/>
      <c r="D99" s="1184"/>
      <c r="E99" s="257"/>
    </row>
    <row r="100" spans="1:5" s="75" customFormat="1" ht="14.25" customHeight="1" thickBot="1">
      <c r="A100" s="637"/>
      <c r="B100" s="266" t="s">
        <v>1461</v>
      </c>
      <c r="C100" s="1183"/>
      <c r="D100" s="1185"/>
      <c r="E100" s="257"/>
    </row>
    <row r="101" spans="1:5" s="75" customFormat="1" ht="14.25" customHeight="1">
      <c r="A101" s="637"/>
      <c r="B101" s="265" t="s">
        <v>1462</v>
      </c>
      <c r="C101" s="1182"/>
      <c r="D101" s="1184"/>
      <c r="E101" s="257"/>
    </row>
    <row r="102" spans="1:5" s="75" customFormat="1" ht="14.25" customHeight="1" thickBot="1">
      <c r="A102" s="637"/>
      <c r="B102" s="266" t="s">
        <v>1463</v>
      </c>
      <c r="C102" s="1183"/>
      <c r="D102" s="1185"/>
      <c r="E102" s="257"/>
    </row>
    <row r="103" spans="1:5" s="75" customFormat="1" ht="14.25" customHeight="1">
      <c r="A103" s="637"/>
      <c r="B103" s="265" t="s">
        <v>1464</v>
      </c>
      <c r="C103" s="1182"/>
      <c r="D103" s="1184"/>
      <c r="E103" s="257"/>
    </row>
    <row r="104" spans="1:5" s="75" customFormat="1" ht="14.25" customHeight="1" thickBot="1">
      <c r="A104" s="637"/>
      <c r="B104" s="266" t="s">
        <v>1465</v>
      </c>
      <c r="C104" s="1183"/>
      <c r="D104" s="1185"/>
      <c r="E104" s="257"/>
    </row>
    <row r="105" spans="1:5" s="75" customFormat="1" ht="14.25" customHeight="1">
      <c r="A105" s="637"/>
      <c r="B105" s="265" t="s">
        <v>1466</v>
      </c>
      <c r="C105" s="1182"/>
      <c r="D105" s="1184"/>
      <c r="E105" s="257"/>
    </row>
    <row r="106" spans="1:5" s="75" customFormat="1" ht="14.25" customHeight="1" thickBot="1">
      <c r="A106" s="637"/>
      <c r="B106" s="266" t="s">
        <v>1467</v>
      </c>
      <c r="C106" s="1183"/>
      <c r="D106" s="1185"/>
      <c r="E106" s="257"/>
    </row>
    <row r="107" spans="1:5" s="75" customFormat="1" ht="14.25" customHeight="1">
      <c r="A107" s="637"/>
      <c r="B107" s="265" t="s">
        <v>1468</v>
      </c>
      <c r="C107" s="1182"/>
      <c r="D107" s="1184"/>
      <c r="E107" s="257"/>
    </row>
    <row r="108" spans="1:5" s="75" customFormat="1" ht="14.25" customHeight="1" thickBot="1">
      <c r="A108" s="637"/>
      <c r="B108" s="266" t="s">
        <v>1469</v>
      </c>
      <c r="C108" s="1183"/>
      <c r="D108" s="1185"/>
      <c r="E108" s="257"/>
    </row>
    <row r="109" spans="1:5" s="75" customFormat="1" ht="14.25" customHeight="1">
      <c r="A109" s="637"/>
      <c r="B109" s="265" t="s">
        <v>1470</v>
      </c>
      <c r="C109" s="1182"/>
      <c r="D109" s="1184" t="s">
        <v>1471</v>
      </c>
      <c r="E109" s="257"/>
    </row>
    <row r="110" spans="1:5" s="75" customFormat="1" ht="14.25" customHeight="1" thickBot="1">
      <c r="A110" s="637"/>
      <c r="B110" s="266" t="s">
        <v>1472</v>
      </c>
      <c r="C110" s="1183"/>
      <c r="D110" s="1185"/>
      <c r="E110" s="257"/>
    </row>
    <row r="111" spans="1:5" s="75" customFormat="1" ht="14.25" customHeight="1">
      <c r="A111" s="637"/>
      <c r="B111" s="265" t="s">
        <v>1473</v>
      </c>
      <c r="C111" s="1182"/>
      <c r="D111" s="1184" t="s">
        <v>1474</v>
      </c>
      <c r="E111" s="257"/>
    </row>
    <row r="112" spans="1:5" s="75" customFormat="1" ht="14.25" customHeight="1" thickBot="1">
      <c r="A112" s="637"/>
      <c r="B112" s="266" t="s">
        <v>1475</v>
      </c>
      <c r="C112" s="1183"/>
      <c r="D112" s="1185"/>
      <c r="E112" s="257"/>
    </row>
    <row r="113" spans="1:5" s="75" customFormat="1" ht="14.25" customHeight="1">
      <c r="A113" s="637"/>
      <c r="B113" s="265" t="s">
        <v>1476</v>
      </c>
      <c r="C113" s="1182"/>
      <c r="D113" s="1184" t="s">
        <v>1477</v>
      </c>
      <c r="E113" s="257"/>
    </row>
    <row r="114" spans="1:5" s="75" customFormat="1" ht="14.25" customHeight="1" thickBot="1">
      <c r="A114" s="637"/>
      <c r="B114" s="266" t="s">
        <v>1478</v>
      </c>
      <c r="C114" s="1183"/>
      <c r="D114" s="1185"/>
      <c r="E114" s="257"/>
    </row>
    <row r="115" spans="1:5" s="75" customFormat="1" ht="14.25" customHeight="1">
      <c r="A115" s="637"/>
      <c r="B115" s="265" t="s">
        <v>1479</v>
      </c>
      <c r="C115" s="1182"/>
      <c r="D115" s="1184"/>
      <c r="E115" s="257"/>
    </row>
    <row r="116" spans="1:5" s="75" customFormat="1" ht="14.25" customHeight="1" thickBot="1">
      <c r="A116" s="636"/>
      <c r="B116" s="266" t="s">
        <v>1480</v>
      </c>
      <c r="C116" s="1183"/>
      <c r="D116" s="1185"/>
      <c r="E116" s="257"/>
    </row>
    <row r="117" spans="1:5" s="75" customFormat="1" ht="14.25" customHeight="1">
      <c r="A117" s="637"/>
      <c r="B117" s="265" t="s">
        <v>1481</v>
      </c>
      <c r="C117" s="1182"/>
      <c r="D117" s="1184" t="s">
        <v>1482</v>
      </c>
      <c r="E117" s="257"/>
    </row>
    <row r="118" spans="1:5" s="75" customFormat="1" ht="14.25" customHeight="1">
      <c r="A118" s="264" t="s">
        <v>1483</v>
      </c>
      <c r="B118" s="268" t="s">
        <v>1484</v>
      </c>
      <c r="C118" s="1186"/>
      <c r="D118" s="1187"/>
      <c r="E118" s="257"/>
    </row>
    <row r="119" spans="1:5" s="75" customFormat="1" ht="14.25" customHeight="1">
      <c r="A119" s="637" t="s">
        <v>1485</v>
      </c>
      <c r="B119" s="268"/>
      <c r="C119" s="1186"/>
      <c r="D119" s="1187"/>
      <c r="E119" s="257"/>
    </row>
    <row r="120" spans="1:5" s="75" customFormat="1" ht="14.25" customHeight="1">
      <c r="A120" s="637"/>
      <c r="B120" s="268"/>
      <c r="C120" s="1186"/>
      <c r="D120" s="1187"/>
      <c r="E120" s="257"/>
    </row>
    <row r="121" spans="1:5" s="75" customFormat="1" ht="14.25" customHeight="1" thickBot="1">
      <c r="A121" s="637"/>
      <c r="B121" s="266"/>
      <c r="C121" s="1183"/>
      <c r="D121" s="1185"/>
      <c r="E121" s="257"/>
    </row>
    <row r="122" spans="1:5" s="75" customFormat="1" ht="14.25" customHeight="1">
      <c r="A122" s="637"/>
      <c r="B122" s="265" t="s">
        <v>1486</v>
      </c>
      <c r="C122" s="1182"/>
      <c r="D122" s="1184"/>
      <c r="E122" s="257"/>
    </row>
    <row r="123" spans="1:5" s="75" customFormat="1" ht="14.25" customHeight="1" thickBot="1">
      <c r="A123" s="637"/>
      <c r="B123" s="266" t="s">
        <v>1487</v>
      </c>
      <c r="C123" s="1183"/>
      <c r="D123" s="1185"/>
      <c r="E123" s="257"/>
    </row>
    <row r="124" spans="1:5" s="75" customFormat="1" ht="14.25" customHeight="1">
      <c r="A124" s="637"/>
      <c r="B124" s="265" t="s">
        <v>1488</v>
      </c>
      <c r="C124" s="1182"/>
      <c r="D124" s="1184"/>
      <c r="E124" s="257"/>
    </row>
    <row r="125" spans="1:5" s="75" customFormat="1" ht="14.25" customHeight="1" thickBot="1">
      <c r="A125" s="637"/>
      <c r="B125" s="266" t="s">
        <v>1489</v>
      </c>
      <c r="C125" s="1183"/>
      <c r="D125" s="1185"/>
      <c r="E125" s="257"/>
    </row>
    <row r="126" spans="1:5" s="75" customFormat="1" ht="14.25" customHeight="1">
      <c r="A126" s="637"/>
      <c r="B126" s="265" t="s">
        <v>1490</v>
      </c>
      <c r="C126" s="1182"/>
      <c r="D126" s="1184" t="s">
        <v>1491</v>
      </c>
      <c r="E126" s="257"/>
    </row>
    <row r="127" spans="1:5" s="75" customFormat="1" ht="14.25" customHeight="1" thickBot="1">
      <c r="A127" s="637"/>
      <c r="B127" s="266" t="s">
        <v>1492</v>
      </c>
      <c r="C127" s="1183"/>
      <c r="D127" s="1185"/>
      <c r="E127" s="257"/>
    </row>
    <row r="128" spans="1:5" s="75" customFormat="1" ht="14.25" customHeight="1">
      <c r="A128" s="637"/>
      <c r="B128" s="265" t="s">
        <v>1493</v>
      </c>
      <c r="C128" s="1182"/>
      <c r="D128" s="1184"/>
      <c r="E128" s="257"/>
    </row>
    <row r="129" spans="1:5" s="75" customFormat="1" ht="14.25" customHeight="1" thickBot="1">
      <c r="A129" s="636"/>
      <c r="B129" s="266" t="s">
        <v>1494</v>
      </c>
      <c r="C129" s="1183"/>
      <c r="D129" s="1185"/>
      <c r="E129" s="257"/>
    </row>
    <row r="130" spans="1:5" s="75" customFormat="1" ht="14.25" customHeight="1">
      <c r="A130" s="264" t="s">
        <v>1495</v>
      </c>
      <c r="B130" s="265" t="s">
        <v>1496</v>
      </c>
      <c r="C130" s="1182"/>
      <c r="D130" s="1184" t="s">
        <v>1497</v>
      </c>
      <c r="E130" s="257"/>
    </row>
    <row r="131" spans="1:5" s="75" customFormat="1" ht="14.25" customHeight="1" thickBot="1">
      <c r="A131" s="637" t="s">
        <v>1498</v>
      </c>
      <c r="B131" s="266" t="s">
        <v>1499</v>
      </c>
      <c r="C131" s="1183"/>
      <c r="D131" s="1185"/>
      <c r="E131" s="257"/>
    </row>
    <row r="132" spans="1:5" s="75" customFormat="1" ht="14.25" customHeight="1">
      <c r="A132" s="637"/>
      <c r="B132" s="265" t="s">
        <v>1500</v>
      </c>
      <c r="C132" s="1182"/>
      <c r="D132" s="1184"/>
      <c r="E132" s="257"/>
    </row>
    <row r="133" spans="1:5" s="75" customFormat="1" ht="14.25" customHeight="1" thickBot="1">
      <c r="A133" s="637"/>
      <c r="B133" s="266" t="s">
        <v>1501</v>
      </c>
      <c r="C133" s="1183"/>
      <c r="D133" s="1185"/>
      <c r="E133" s="257"/>
    </row>
    <row r="134" spans="1:5" s="75" customFormat="1" ht="14.25" customHeight="1">
      <c r="A134" s="637"/>
      <c r="B134" s="265" t="s">
        <v>1502</v>
      </c>
      <c r="C134" s="1182"/>
      <c r="D134" s="1184"/>
      <c r="E134" s="257"/>
    </row>
    <row r="135" spans="1:5" s="75" customFormat="1" ht="14.25" customHeight="1" thickBot="1">
      <c r="A135" s="637"/>
      <c r="B135" s="266" t="s">
        <v>1503</v>
      </c>
      <c r="C135" s="1183"/>
      <c r="D135" s="1185"/>
      <c r="E135" s="257"/>
    </row>
    <row r="136" spans="1:5" s="75" customFormat="1" ht="14.25" customHeight="1">
      <c r="A136" s="637"/>
      <c r="B136" s="265" t="s">
        <v>1504</v>
      </c>
      <c r="C136" s="1182"/>
      <c r="D136" s="1184"/>
      <c r="E136" s="257"/>
    </row>
    <row r="137" spans="1:5" s="75" customFormat="1" ht="14.25" customHeight="1" thickBot="1">
      <c r="A137" s="637"/>
      <c r="B137" s="266" t="s">
        <v>1505</v>
      </c>
      <c r="C137" s="1183"/>
      <c r="D137" s="1185"/>
      <c r="E137" s="257"/>
    </row>
    <row r="138" spans="1:5" s="75" customFormat="1" ht="14.25" customHeight="1">
      <c r="A138" s="637"/>
      <c r="B138" s="265" t="s">
        <v>1506</v>
      </c>
      <c r="C138" s="265" t="s">
        <v>1507</v>
      </c>
      <c r="D138" s="1184"/>
      <c r="E138" s="257"/>
    </row>
    <row r="139" spans="1:5" s="75" customFormat="1" ht="14.25" customHeight="1" thickBot="1">
      <c r="A139" s="637"/>
      <c r="B139" s="268" t="s">
        <v>1508</v>
      </c>
      <c r="C139" s="266" t="s">
        <v>1509</v>
      </c>
      <c r="D139" s="1185"/>
      <c r="E139" s="257"/>
    </row>
    <row r="140" spans="1:5" s="75" customFormat="1" ht="14.25" customHeight="1">
      <c r="A140" s="637"/>
      <c r="B140" s="268"/>
      <c r="C140" s="265" t="s">
        <v>1510</v>
      </c>
      <c r="D140" s="1184" t="s">
        <v>1511</v>
      </c>
      <c r="E140" s="257"/>
    </row>
    <row r="141" spans="1:5" s="75" customFormat="1" ht="14.25" customHeight="1" thickBot="1">
      <c r="A141" s="637"/>
      <c r="B141" s="268"/>
      <c r="C141" s="266" t="s">
        <v>1512</v>
      </c>
      <c r="D141" s="1185"/>
      <c r="E141" s="257"/>
    </row>
    <row r="142" spans="1:5" s="75" customFormat="1" ht="14.25" customHeight="1">
      <c r="A142" s="637"/>
      <c r="B142" s="268"/>
      <c r="C142" s="265" t="s">
        <v>1513</v>
      </c>
      <c r="D142" s="1184"/>
      <c r="E142" s="257"/>
    </row>
    <row r="143" spans="1:5" s="75" customFormat="1" ht="14.25" customHeight="1" thickBot="1">
      <c r="A143" s="637"/>
      <c r="B143" s="268"/>
      <c r="C143" s="266" t="s">
        <v>1514</v>
      </c>
      <c r="D143" s="1185"/>
      <c r="E143" s="257"/>
    </row>
    <row r="144" spans="1:5" s="75" customFormat="1" ht="14.25" customHeight="1">
      <c r="A144" s="637"/>
      <c r="B144" s="268"/>
      <c r="C144" s="265" t="s">
        <v>1515</v>
      </c>
      <c r="D144" s="1184"/>
      <c r="E144" s="257"/>
    </row>
    <row r="145" spans="1:5" s="75" customFormat="1" ht="14.25" customHeight="1" thickBot="1">
      <c r="A145" s="637"/>
      <c r="B145" s="268"/>
      <c r="C145" s="266" t="s">
        <v>1516</v>
      </c>
      <c r="D145" s="1185"/>
      <c r="E145" s="257"/>
    </row>
    <row r="146" spans="1:5" s="75" customFormat="1" ht="14.25" customHeight="1">
      <c r="A146" s="637"/>
      <c r="B146" s="268"/>
      <c r="C146" s="265" t="s">
        <v>1517</v>
      </c>
      <c r="D146" s="1184"/>
      <c r="E146" s="257"/>
    </row>
    <row r="147" spans="1:5" s="75" customFormat="1" ht="14.25" customHeight="1" thickBot="1">
      <c r="A147" s="637"/>
      <c r="B147" s="266"/>
      <c r="C147" s="266" t="s">
        <v>1518</v>
      </c>
      <c r="D147" s="1185"/>
      <c r="E147" s="257"/>
    </row>
    <row r="148" spans="1:5" s="75" customFormat="1" ht="14.25" customHeight="1">
      <c r="A148" s="637"/>
      <c r="B148" s="265" t="s">
        <v>1519</v>
      </c>
      <c r="C148" s="1182"/>
      <c r="D148" s="1184"/>
      <c r="E148" s="257"/>
    </row>
    <row r="149" spans="1:5" s="75" customFormat="1" ht="14.25" customHeight="1" thickBot="1">
      <c r="A149" s="637"/>
      <c r="B149" s="266" t="s">
        <v>1520</v>
      </c>
      <c r="C149" s="1183"/>
      <c r="D149" s="1185"/>
      <c r="E149" s="257"/>
    </row>
    <row r="150" spans="1:5" s="75" customFormat="1" ht="14.25" customHeight="1">
      <c r="A150" s="637"/>
      <c r="B150" s="265" t="s">
        <v>1521</v>
      </c>
      <c r="C150" s="1182"/>
      <c r="D150" s="1184"/>
      <c r="E150" s="257"/>
    </row>
    <row r="151" spans="1:5" s="75" customFormat="1" ht="14.25" customHeight="1" thickBot="1">
      <c r="A151" s="637"/>
      <c r="B151" s="266" t="s">
        <v>1522</v>
      </c>
      <c r="C151" s="1183"/>
      <c r="D151" s="1185"/>
      <c r="E151" s="257"/>
    </row>
    <row r="152" spans="1:5" s="75" customFormat="1" ht="14.25" customHeight="1">
      <c r="A152" s="637"/>
      <c r="B152" s="265" t="s">
        <v>1523</v>
      </c>
      <c r="C152" s="1182"/>
      <c r="D152" s="1184" t="s">
        <v>1524</v>
      </c>
      <c r="E152" s="257"/>
    </row>
    <row r="153" spans="1:5" s="75" customFormat="1" ht="14.25" customHeight="1" thickBot="1">
      <c r="A153" s="637"/>
      <c r="B153" s="266" t="s">
        <v>1525</v>
      </c>
      <c r="C153" s="1183"/>
      <c r="D153" s="1185"/>
      <c r="E153" s="257"/>
    </row>
    <row r="154" spans="1:5" s="75" customFormat="1" ht="14.25" customHeight="1">
      <c r="A154" s="637"/>
      <c r="B154" s="265" t="s">
        <v>1526</v>
      </c>
      <c r="C154" s="1182"/>
      <c r="D154" s="1184"/>
      <c r="E154" s="257"/>
    </row>
    <row r="155" spans="1:5" s="75" customFormat="1" ht="14.25" customHeight="1" thickBot="1">
      <c r="A155" s="637"/>
      <c r="B155" s="266" t="s">
        <v>1527</v>
      </c>
      <c r="C155" s="1183"/>
      <c r="D155" s="1185"/>
      <c r="E155" s="257"/>
    </row>
    <row r="156" spans="1:5" s="75" customFormat="1" ht="14.25" customHeight="1">
      <c r="A156" s="637"/>
      <c r="B156" s="265" t="s">
        <v>1528</v>
      </c>
      <c r="C156" s="1182"/>
      <c r="D156" s="1184"/>
      <c r="E156" s="257"/>
    </row>
    <row r="157" spans="1:5" s="75" customFormat="1" ht="14.25" customHeight="1" thickBot="1">
      <c r="A157" s="637"/>
      <c r="B157" s="266" t="s">
        <v>1529</v>
      </c>
      <c r="C157" s="1183"/>
      <c r="D157" s="1185"/>
      <c r="E157" s="257"/>
    </row>
    <row r="158" spans="1:5" s="75" customFormat="1" ht="14.25" customHeight="1">
      <c r="A158" s="637"/>
      <c r="B158" s="265" t="s">
        <v>1530</v>
      </c>
      <c r="C158" s="1182"/>
      <c r="D158" s="1184"/>
      <c r="E158" s="257"/>
    </row>
    <row r="159" spans="1:5" s="75" customFormat="1" ht="14.25" customHeight="1" thickBot="1">
      <c r="A159" s="637"/>
      <c r="B159" s="266" t="s">
        <v>1531</v>
      </c>
      <c r="C159" s="1183"/>
      <c r="D159" s="1185"/>
      <c r="E159" s="257"/>
    </row>
    <row r="160" spans="1:5" s="75" customFormat="1" ht="14.25" customHeight="1">
      <c r="A160" s="637"/>
      <c r="B160" s="265" t="s">
        <v>1532</v>
      </c>
      <c r="C160" s="1182"/>
      <c r="D160" s="1184" t="s">
        <v>1533</v>
      </c>
      <c r="E160" s="257"/>
    </row>
    <row r="161" spans="1:5" s="75" customFormat="1" ht="14.25" customHeight="1" thickBot="1">
      <c r="A161" s="637"/>
      <c r="B161" s="266" t="s">
        <v>1534</v>
      </c>
      <c r="C161" s="1183"/>
      <c r="D161" s="1185"/>
      <c r="E161" s="257"/>
    </row>
    <row r="162" spans="1:5" s="75" customFormat="1" ht="14.25" customHeight="1">
      <c r="A162" s="637"/>
      <c r="B162" s="265" t="s">
        <v>1535</v>
      </c>
      <c r="C162" s="1182"/>
      <c r="D162" s="1184"/>
      <c r="E162" s="257"/>
    </row>
    <row r="163" spans="1:5" s="75" customFormat="1" ht="14.25" customHeight="1" thickBot="1">
      <c r="A163" s="637"/>
      <c r="B163" s="266" t="s">
        <v>1536</v>
      </c>
      <c r="C163" s="1183"/>
      <c r="D163" s="1185"/>
      <c r="E163" s="257"/>
    </row>
    <row r="164" spans="1:5" s="75" customFormat="1" ht="14.25" customHeight="1">
      <c r="A164" s="637"/>
      <c r="B164" s="265" t="s">
        <v>1537</v>
      </c>
      <c r="C164" s="1182"/>
      <c r="D164" s="1184"/>
      <c r="E164" s="257"/>
    </row>
    <row r="165" spans="1:5" s="75" customFormat="1" ht="14.25" customHeight="1" thickBot="1">
      <c r="A165" s="637"/>
      <c r="B165" s="266" t="s">
        <v>1538</v>
      </c>
      <c r="C165" s="1183"/>
      <c r="D165" s="1185"/>
      <c r="E165" s="257"/>
    </row>
    <row r="166" spans="1:5" s="75" customFormat="1" ht="14.25" customHeight="1">
      <c r="A166" s="637"/>
      <c r="B166" s="265" t="s">
        <v>1539</v>
      </c>
      <c r="C166" s="1182"/>
      <c r="D166" s="1184" t="s">
        <v>1540</v>
      </c>
      <c r="E166" s="257"/>
    </row>
    <row r="167" spans="1:5" s="75" customFormat="1" ht="14.25" customHeight="1" thickBot="1">
      <c r="A167" s="636"/>
      <c r="B167" s="266" t="s">
        <v>1541</v>
      </c>
      <c r="C167" s="1183"/>
      <c r="D167" s="1185"/>
      <c r="E167" s="257"/>
    </row>
    <row r="168" spans="1:5" s="75" customFormat="1" ht="14.25" customHeight="1">
      <c r="A168" s="264" t="s">
        <v>1542</v>
      </c>
      <c r="B168" s="265" t="s">
        <v>1543</v>
      </c>
      <c r="C168" s="1182"/>
      <c r="D168" s="1184"/>
      <c r="E168" s="257"/>
    </row>
    <row r="169" spans="1:5" s="75" customFormat="1" ht="14.25" customHeight="1" thickBot="1">
      <c r="A169" s="637" t="s">
        <v>1544</v>
      </c>
      <c r="B169" s="266" t="s">
        <v>1545</v>
      </c>
      <c r="C169" s="1183"/>
      <c r="D169" s="1185"/>
      <c r="E169" s="257"/>
    </row>
    <row r="170" spans="1:5" s="75" customFormat="1" ht="14.25" customHeight="1">
      <c r="A170" s="637"/>
      <c r="B170" s="265" t="s">
        <v>1546</v>
      </c>
      <c r="C170" s="1182"/>
      <c r="D170" s="1184" t="s">
        <v>1547</v>
      </c>
      <c r="E170" s="257"/>
    </row>
    <row r="171" spans="1:5" s="75" customFormat="1" ht="14.25" customHeight="1" thickBot="1">
      <c r="A171" s="637"/>
      <c r="B171" s="266" t="s">
        <v>1548</v>
      </c>
      <c r="C171" s="1183"/>
      <c r="D171" s="1185"/>
      <c r="E171" s="257"/>
    </row>
    <row r="172" spans="1:5" s="75" customFormat="1" ht="14.25" customHeight="1">
      <c r="A172" s="637"/>
      <c r="B172" s="265" t="s">
        <v>1549</v>
      </c>
      <c r="C172" s="1182"/>
      <c r="D172" s="1184"/>
      <c r="E172" s="257"/>
    </row>
    <row r="173" spans="1:5" s="75" customFormat="1" ht="14.25" customHeight="1" thickBot="1">
      <c r="A173" s="637"/>
      <c r="B173" s="266" t="s">
        <v>1550</v>
      </c>
      <c r="C173" s="1183"/>
      <c r="D173" s="1185"/>
      <c r="E173" s="257"/>
    </row>
    <row r="174" spans="1:5" s="75" customFormat="1" ht="14.25" customHeight="1">
      <c r="A174" s="637"/>
      <c r="B174" s="265" t="s">
        <v>1551</v>
      </c>
      <c r="C174" s="1182"/>
      <c r="D174" s="1184"/>
      <c r="E174" s="257"/>
    </row>
    <row r="175" spans="1:5" s="75" customFormat="1" ht="14.25" customHeight="1" thickBot="1">
      <c r="A175" s="637"/>
      <c r="B175" s="266" t="s">
        <v>1552</v>
      </c>
      <c r="C175" s="1183"/>
      <c r="D175" s="1185"/>
      <c r="E175" s="257"/>
    </row>
    <row r="176" spans="1:5" s="75" customFormat="1" ht="14.25" customHeight="1">
      <c r="A176" s="637"/>
      <c r="B176" s="265" t="s">
        <v>1553</v>
      </c>
      <c r="C176" s="1182"/>
      <c r="D176" s="1184"/>
      <c r="E176" s="257"/>
    </row>
    <row r="177" spans="1:5" s="75" customFormat="1" ht="14.25" customHeight="1" thickBot="1">
      <c r="A177" s="637"/>
      <c r="B177" s="266" t="s">
        <v>1554</v>
      </c>
      <c r="C177" s="1183"/>
      <c r="D177" s="1185"/>
      <c r="E177" s="257"/>
    </row>
    <row r="178" spans="1:5" s="75" customFormat="1" ht="14.25" customHeight="1">
      <c r="A178" s="637"/>
      <c r="B178" s="265" t="s">
        <v>1555</v>
      </c>
      <c r="C178" s="1182"/>
      <c r="D178" s="1184"/>
      <c r="E178" s="257"/>
    </row>
    <row r="179" spans="1:5" s="75" customFormat="1" ht="14.25" customHeight="1" thickBot="1">
      <c r="A179" s="637"/>
      <c r="B179" s="266" t="s">
        <v>1556</v>
      </c>
      <c r="C179" s="1183"/>
      <c r="D179" s="1185"/>
      <c r="E179" s="257"/>
    </row>
    <row r="180" spans="1:5" s="75" customFormat="1" ht="14.25" customHeight="1">
      <c r="A180" s="637"/>
      <c r="B180" s="265" t="s">
        <v>1557</v>
      </c>
      <c r="C180" s="1182"/>
      <c r="D180" s="1184"/>
      <c r="E180" s="257"/>
    </row>
    <row r="181" spans="1:5" s="75" customFormat="1" ht="14.25" customHeight="1" thickBot="1">
      <c r="A181" s="637"/>
      <c r="B181" s="266" t="s">
        <v>1558</v>
      </c>
      <c r="C181" s="1183"/>
      <c r="D181" s="1185"/>
      <c r="E181" s="257"/>
    </row>
    <row r="182" spans="1:5" s="75" customFormat="1" ht="14.25" customHeight="1">
      <c r="A182" s="637"/>
      <c r="B182" s="265" t="s">
        <v>1559</v>
      </c>
      <c r="C182" s="1188"/>
      <c r="D182" s="1184" t="s">
        <v>1560</v>
      </c>
      <c r="E182" s="257"/>
    </row>
    <row r="183" spans="1:5" s="75" customFormat="1" ht="14.25" customHeight="1" thickBot="1">
      <c r="A183" s="637"/>
      <c r="B183" s="266" t="s">
        <v>1561</v>
      </c>
      <c r="C183" s="1189"/>
      <c r="D183" s="1185"/>
      <c r="E183" s="257"/>
    </row>
    <row r="184" spans="1:5" s="75" customFormat="1" ht="14.25" customHeight="1">
      <c r="A184" s="637"/>
      <c r="B184" s="265" t="s">
        <v>1562</v>
      </c>
      <c r="C184" s="1182"/>
      <c r="D184" s="1184"/>
      <c r="E184" s="257"/>
    </row>
    <row r="185" spans="1:5" s="75" customFormat="1" ht="14.25" customHeight="1" thickBot="1">
      <c r="A185" s="637"/>
      <c r="B185" s="266" t="s">
        <v>1563</v>
      </c>
      <c r="C185" s="1183"/>
      <c r="D185" s="1185"/>
      <c r="E185" s="257"/>
    </row>
    <row r="186" spans="1:5" s="75" customFormat="1" ht="14.25" customHeight="1">
      <c r="A186" s="637"/>
      <c r="B186" s="265" t="s">
        <v>1564</v>
      </c>
      <c r="C186" s="1182"/>
      <c r="D186" s="1184"/>
      <c r="E186" s="257"/>
    </row>
    <row r="187" spans="1:5" s="75" customFormat="1" ht="14.25" customHeight="1" thickBot="1">
      <c r="A187" s="637"/>
      <c r="B187" s="266" t="s">
        <v>1565</v>
      </c>
      <c r="C187" s="1183"/>
      <c r="D187" s="1185"/>
      <c r="E187" s="257"/>
    </row>
    <row r="188" spans="1:5" s="75" customFormat="1" ht="14.25" customHeight="1">
      <c r="A188" s="637"/>
      <c r="B188" s="265" t="s">
        <v>1566</v>
      </c>
      <c r="C188" s="1182"/>
      <c r="D188" s="1184"/>
      <c r="E188" s="257"/>
    </row>
    <row r="189" spans="1:5" s="75" customFormat="1" ht="14.25" customHeight="1" thickBot="1">
      <c r="A189" s="637"/>
      <c r="B189" s="266" t="s">
        <v>1567</v>
      </c>
      <c r="C189" s="1183"/>
      <c r="D189" s="1185"/>
      <c r="E189" s="257"/>
    </row>
    <row r="190" spans="1:5" s="75" customFormat="1" ht="14.25" customHeight="1">
      <c r="A190" s="637"/>
      <c r="B190" s="265" t="s">
        <v>1568</v>
      </c>
      <c r="C190" s="1182"/>
      <c r="D190" s="1184"/>
      <c r="E190" s="257"/>
    </row>
    <row r="191" spans="1:5" s="75" customFormat="1" ht="14.25" customHeight="1" thickBot="1">
      <c r="A191" s="637"/>
      <c r="B191" s="266" t="s">
        <v>1569</v>
      </c>
      <c r="C191" s="1183"/>
      <c r="D191" s="1185"/>
      <c r="E191" s="257"/>
    </row>
    <row r="192" spans="1:5" s="75" customFormat="1" ht="14.25" customHeight="1">
      <c r="A192" s="637"/>
      <c r="B192" s="265" t="s">
        <v>1570</v>
      </c>
      <c r="C192" s="1182"/>
      <c r="D192" s="1184"/>
      <c r="E192" s="257"/>
    </row>
    <row r="193" spans="1:5" s="75" customFormat="1" ht="14.25" customHeight="1" thickBot="1">
      <c r="A193" s="636"/>
      <c r="B193" s="266" t="s">
        <v>1571</v>
      </c>
      <c r="C193" s="1183"/>
      <c r="D193" s="1185"/>
      <c r="E193" s="257"/>
    </row>
    <row r="194" spans="1:5" s="75" customFormat="1" ht="14.25" customHeight="1">
      <c r="A194" s="620"/>
      <c r="B194" s="620"/>
      <c r="C194" s="620"/>
      <c r="D194" s="620"/>
      <c r="E194" s="269"/>
    </row>
    <row r="195" spans="1:5" s="75" customFormat="1" ht="14.25" customHeight="1" thickBot="1">
      <c r="A195" s="620"/>
      <c r="B195" s="620"/>
      <c r="C195" s="620"/>
      <c r="D195" s="620"/>
      <c r="E195" s="269"/>
    </row>
    <row r="196" spans="1:5" s="75" customFormat="1" ht="14.25" customHeight="1">
      <c r="A196" s="638" t="s">
        <v>1572</v>
      </c>
      <c r="B196" s="270" t="s">
        <v>1573</v>
      </c>
      <c r="C196" s="270" t="s">
        <v>1574</v>
      </c>
      <c r="D196" s="1184"/>
      <c r="E196" s="257"/>
    </row>
    <row r="197" spans="1:5" s="75" customFormat="1" ht="14.25" customHeight="1" thickBot="1">
      <c r="A197" s="637" t="s">
        <v>1575</v>
      </c>
      <c r="B197" s="268" t="s">
        <v>1576</v>
      </c>
      <c r="C197" s="266" t="s">
        <v>1577</v>
      </c>
      <c r="D197" s="1185"/>
      <c r="E197" s="257"/>
    </row>
    <row r="198" spans="1:5" s="75" customFormat="1" ht="14.25" customHeight="1">
      <c r="A198" s="637"/>
      <c r="B198" s="268"/>
      <c r="C198" s="265" t="s">
        <v>1578</v>
      </c>
      <c r="D198" s="1184"/>
      <c r="E198" s="257"/>
    </row>
    <row r="199" spans="1:5" s="75" customFormat="1" ht="14.25" customHeight="1" thickBot="1">
      <c r="A199" s="637"/>
      <c r="B199" s="268"/>
      <c r="C199" s="266" t="s">
        <v>1579</v>
      </c>
      <c r="D199" s="1185"/>
      <c r="E199" s="257"/>
    </row>
    <row r="200" spans="1:5" s="75" customFormat="1" ht="14.25" customHeight="1">
      <c r="A200" s="637"/>
      <c r="B200" s="268"/>
      <c r="C200" s="265" t="s">
        <v>1580</v>
      </c>
      <c r="D200" s="1184"/>
      <c r="E200" s="257"/>
    </row>
    <row r="201" spans="1:5" s="75" customFormat="1" ht="14.25" customHeight="1" thickBot="1">
      <c r="A201" s="637"/>
      <c r="B201" s="268"/>
      <c r="C201" s="266" t="s">
        <v>1581</v>
      </c>
      <c r="D201" s="1185"/>
      <c r="E201" s="257"/>
    </row>
    <row r="202" spans="1:5" s="75" customFormat="1" ht="14.25" customHeight="1">
      <c r="A202" s="637"/>
      <c r="B202" s="268"/>
      <c r="C202" s="265" t="s">
        <v>1582</v>
      </c>
      <c r="D202" s="1184"/>
      <c r="E202" s="257"/>
    </row>
    <row r="203" spans="1:5" s="75" customFormat="1" ht="14.25" customHeight="1" thickBot="1">
      <c r="A203" s="637"/>
      <c r="B203" s="266"/>
      <c r="C203" s="266" t="s">
        <v>1583</v>
      </c>
      <c r="D203" s="1185"/>
      <c r="E203" s="257"/>
    </row>
    <row r="204" spans="1:5" s="75" customFormat="1" ht="14.25" customHeight="1">
      <c r="A204" s="637"/>
      <c r="B204" s="265" t="s">
        <v>1584</v>
      </c>
      <c r="C204" s="1182"/>
      <c r="D204" s="1184"/>
      <c r="E204" s="257"/>
    </row>
    <row r="205" spans="1:5" s="75" customFormat="1" ht="14.25" customHeight="1" thickBot="1">
      <c r="A205" s="637"/>
      <c r="B205" s="266" t="s">
        <v>1585</v>
      </c>
      <c r="C205" s="1183"/>
      <c r="D205" s="1185"/>
      <c r="E205" s="257"/>
    </row>
    <row r="206" spans="1:5" s="75" customFormat="1" ht="14.25" customHeight="1">
      <c r="A206" s="637"/>
      <c r="B206" s="265" t="s">
        <v>1586</v>
      </c>
      <c r="C206" s="1182"/>
      <c r="D206" s="1184" t="s">
        <v>1587</v>
      </c>
      <c r="E206" s="257"/>
    </row>
    <row r="207" spans="1:5" s="75" customFormat="1" ht="14.25" customHeight="1" thickBot="1">
      <c r="A207" s="637"/>
      <c r="B207" s="266" t="s">
        <v>1588</v>
      </c>
      <c r="C207" s="1183"/>
      <c r="D207" s="1185"/>
      <c r="E207" s="257"/>
    </row>
    <row r="208" spans="1:5" s="75" customFormat="1" ht="14.25" customHeight="1">
      <c r="A208" s="637"/>
      <c r="B208" s="265" t="s">
        <v>1589</v>
      </c>
      <c r="C208" s="1182"/>
      <c r="D208" s="1184"/>
      <c r="E208" s="257"/>
    </row>
    <row r="209" spans="1:5" s="75" customFormat="1" ht="14.25" customHeight="1" thickBot="1">
      <c r="A209" s="637"/>
      <c r="B209" s="266" t="s">
        <v>1590</v>
      </c>
      <c r="C209" s="1183"/>
      <c r="D209" s="1185"/>
      <c r="E209" s="257"/>
    </row>
    <row r="210" spans="1:5" s="75" customFormat="1" ht="14.25" customHeight="1">
      <c r="A210" s="637"/>
      <c r="B210" s="265" t="s">
        <v>1591</v>
      </c>
      <c r="C210" s="1182"/>
      <c r="D210" s="1184"/>
      <c r="E210" s="257"/>
    </row>
    <row r="211" spans="1:5" s="75" customFormat="1" ht="14.25" customHeight="1" thickBot="1">
      <c r="A211" s="637"/>
      <c r="B211" s="266" t="s">
        <v>1592</v>
      </c>
      <c r="C211" s="1183"/>
      <c r="D211" s="1185"/>
      <c r="E211" s="257"/>
    </row>
    <row r="212" spans="1:5" s="75" customFormat="1" ht="14.25" customHeight="1">
      <c r="A212" s="637"/>
      <c r="B212" s="265" t="s">
        <v>1593</v>
      </c>
      <c r="C212" s="1182"/>
      <c r="D212" s="1184"/>
      <c r="E212" s="257"/>
    </row>
    <row r="213" spans="1:5" s="75" customFormat="1" ht="14.25" customHeight="1" thickBot="1">
      <c r="A213" s="637"/>
      <c r="B213" s="266" t="s">
        <v>1594</v>
      </c>
      <c r="C213" s="1183"/>
      <c r="D213" s="1185"/>
      <c r="E213" s="257"/>
    </row>
    <row r="214" spans="1:5" s="75" customFormat="1" ht="14.25" customHeight="1">
      <c r="A214" s="637"/>
      <c r="B214" s="265" t="s">
        <v>1595</v>
      </c>
      <c r="C214" s="1182"/>
      <c r="D214" s="1184" t="s">
        <v>1596</v>
      </c>
      <c r="E214" s="257"/>
    </row>
    <row r="215" spans="1:5" s="75" customFormat="1" ht="14.25" customHeight="1" thickBot="1">
      <c r="A215" s="636"/>
      <c r="B215" s="266" t="s">
        <v>1597</v>
      </c>
      <c r="C215" s="1183"/>
      <c r="D215" s="1185"/>
      <c r="E215" s="257"/>
    </row>
    <row r="216" spans="1:5" s="75" customFormat="1" ht="14.25" customHeight="1">
      <c r="A216" s="264" t="s">
        <v>1598</v>
      </c>
      <c r="B216" s="265" t="s">
        <v>1599</v>
      </c>
      <c r="C216" s="1182"/>
      <c r="D216" s="1184" t="s">
        <v>1600</v>
      </c>
      <c r="E216" s="257"/>
    </row>
    <row r="217" spans="1:5" s="75" customFormat="1" ht="14.25" customHeight="1" thickBot="1">
      <c r="A217" s="637" t="s">
        <v>1601</v>
      </c>
      <c r="B217" s="266" t="s">
        <v>1602</v>
      </c>
      <c r="C217" s="1183"/>
      <c r="D217" s="1185"/>
      <c r="E217" s="257"/>
    </row>
    <row r="218" spans="1:5" s="75" customFormat="1" ht="14.25" customHeight="1">
      <c r="A218" s="637"/>
      <c r="B218" s="265" t="s">
        <v>1603</v>
      </c>
      <c r="C218" s="1182"/>
      <c r="D218" s="1184" t="s">
        <v>1604</v>
      </c>
      <c r="E218" s="257"/>
    </row>
    <row r="219" spans="1:5" s="75" customFormat="1" ht="14.25" customHeight="1" thickBot="1">
      <c r="A219" s="637"/>
      <c r="B219" s="266" t="s">
        <v>1605</v>
      </c>
      <c r="C219" s="1183"/>
      <c r="D219" s="1185"/>
      <c r="E219" s="257"/>
    </row>
    <row r="220" spans="1:5" s="75" customFormat="1" ht="14.25" customHeight="1">
      <c r="A220" s="637"/>
      <c r="B220" s="265" t="s">
        <v>1606</v>
      </c>
      <c r="C220" s="1182"/>
      <c r="D220" s="1184" t="s">
        <v>1607</v>
      </c>
      <c r="E220" s="257"/>
    </row>
    <row r="221" spans="1:5" s="75" customFormat="1" ht="14.25" customHeight="1" thickBot="1">
      <c r="A221" s="637"/>
      <c r="B221" s="266" t="s">
        <v>1608</v>
      </c>
      <c r="C221" s="1183"/>
      <c r="D221" s="1185"/>
      <c r="E221" s="257"/>
    </row>
    <row r="222" spans="1:5" s="75" customFormat="1" ht="14.25" customHeight="1">
      <c r="A222" s="637"/>
      <c r="B222" s="265" t="s">
        <v>1609</v>
      </c>
      <c r="C222" s="1182"/>
      <c r="D222" s="1184" t="s">
        <v>1610</v>
      </c>
      <c r="E222" s="257"/>
    </row>
    <row r="223" spans="1:5" s="75" customFormat="1" ht="14.25" customHeight="1" thickBot="1">
      <c r="A223" s="637"/>
      <c r="B223" s="266" t="s">
        <v>1611</v>
      </c>
      <c r="C223" s="1183"/>
      <c r="D223" s="1185"/>
      <c r="E223" s="257"/>
    </row>
    <row r="224" spans="1:5" s="75" customFormat="1" ht="14.25" customHeight="1">
      <c r="A224" s="637"/>
      <c r="B224" s="265" t="s">
        <v>1612</v>
      </c>
      <c r="C224" s="1182"/>
      <c r="D224" s="1184" t="s">
        <v>1613</v>
      </c>
      <c r="E224" s="257"/>
    </row>
    <row r="225" spans="1:5" s="75" customFormat="1" ht="14.25" customHeight="1" thickBot="1">
      <c r="A225" s="636"/>
      <c r="B225" s="266" t="s">
        <v>1614</v>
      </c>
      <c r="C225" s="1183"/>
      <c r="D225" s="1185"/>
      <c r="E225" s="257"/>
    </row>
    <row r="226" spans="1:5" s="75" customFormat="1" ht="14.25" customHeight="1">
      <c r="A226" s="264" t="s">
        <v>1615</v>
      </c>
      <c r="B226" s="265" t="s">
        <v>1616</v>
      </c>
      <c r="C226" s="1182"/>
      <c r="D226" s="1184" t="s">
        <v>1617</v>
      </c>
      <c r="E226" s="257"/>
    </row>
    <row r="227" spans="1:5" s="75" customFormat="1" ht="14.25" customHeight="1" thickBot="1">
      <c r="A227" s="637" t="s">
        <v>1618</v>
      </c>
      <c r="B227" s="266" t="s">
        <v>1619</v>
      </c>
      <c r="C227" s="1183"/>
      <c r="D227" s="1185"/>
      <c r="E227" s="257"/>
    </row>
    <row r="228" spans="1:5" s="75" customFormat="1" ht="14.25" customHeight="1">
      <c r="A228" s="637"/>
      <c r="B228" s="265" t="s">
        <v>1620</v>
      </c>
      <c r="C228" s="1182"/>
      <c r="D228" s="1184"/>
      <c r="E228" s="257"/>
    </row>
    <row r="229" spans="1:5" s="75" customFormat="1" ht="14.25" customHeight="1" thickBot="1">
      <c r="A229" s="637"/>
      <c r="B229" s="266" t="s">
        <v>1621</v>
      </c>
      <c r="C229" s="1183"/>
      <c r="D229" s="1185"/>
      <c r="E229" s="257"/>
    </row>
    <row r="230" spans="1:5" s="75" customFormat="1" ht="14.25" customHeight="1">
      <c r="A230" s="637"/>
      <c r="B230" s="265" t="s">
        <v>1622</v>
      </c>
      <c r="C230" s="265" t="s">
        <v>1623</v>
      </c>
      <c r="D230" s="1184"/>
      <c r="E230" s="257"/>
    </row>
    <row r="231" spans="1:5" s="75" customFormat="1" ht="14.25" customHeight="1" thickBot="1">
      <c r="A231" s="637"/>
      <c r="B231" s="268" t="s">
        <v>1624</v>
      </c>
      <c r="C231" s="266" t="s">
        <v>1625</v>
      </c>
      <c r="D231" s="1185"/>
      <c r="E231" s="257"/>
    </row>
    <row r="232" spans="1:5" s="75" customFormat="1" ht="14.25" customHeight="1">
      <c r="A232" s="637"/>
      <c r="B232" s="268"/>
      <c r="C232" s="265" t="s">
        <v>1626</v>
      </c>
      <c r="D232" s="1184"/>
      <c r="E232" s="257"/>
    </row>
    <row r="233" spans="1:5" s="75" customFormat="1" ht="14.25" customHeight="1" thickBot="1">
      <c r="A233" s="637"/>
      <c r="B233" s="268"/>
      <c r="C233" s="266" t="s">
        <v>1627</v>
      </c>
      <c r="D233" s="1185"/>
      <c r="E233" s="257"/>
    </row>
    <row r="234" spans="1:5" s="75" customFormat="1" ht="14.25" customHeight="1">
      <c r="A234" s="637"/>
      <c r="B234" s="268"/>
      <c r="C234" s="265" t="s">
        <v>1628</v>
      </c>
      <c r="D234" s="1184"/>
      <c r="E234" s="257"/>
    </row>
    <row r="235" spans="1:5" s="75" customFormat="1" ht="14.25" customHeight="1" thickBot="1">
      <c r="A235" s="637"/>
      <c r="B235" s="268"/>
      <c r="C235" s="266" t="s">
        <v>1629</v>
      </c>
      <c r="D235" s="1185"/>
      <c r="E235" s="257"/>
    </row>
    <row r="236" spans="1:5" s="75" customFormat="1" ht="14.25" customHeight="1">
      <c r="A236" s="637"/>
      <c r="B236" s="268"/>
      <c r="C236" s="265" t="s">
        <v>1630</v>
      </c>
      <c r="D236" s="1184" t="s">
        <v>1631</v>
      </c>
      <c r="E236" s="257"/>
    </row>
    <row r="237" spans="1:5" s="75" customFormat="1" ht="14.25" customHeight="1" thickBot="1">
      <c r="A237" s="636"/>
      <c r="B237" s="266"/>
      <c r="C237" s="266" t="s">
        <v>1632</v>
      </c>
      <c r="D237" s="1185"/>
      <c r="E237" s="257"/>
    </row>
    <row r="238" spans="1:5" s="75" customFormat="1" ht="14.25" customHeight="1">
      <c r="A238" s="264" t="s">
        <v>1633</v>
      </c>
      <c r="B238" s="265" t="s">
        <v>1634</v>
      </c>
      <c r="C238" s="1182"/>
      <c r="D238" s="1184" t="s">
        <v>1635</v>
      </c>
      <c r="E238" s="257"/>
    </row>
    <row r="239" spans="1:5" s="75" customFormat="1" ht="14.25" customHeight="1" thickBot="1">
      <c r="A239" s="637" t="s">
        <v>1636</v>
      </c>
      <c r="B239" s="266" t="s">
        <v>1637</v>
      </c>
      <c r="C239" s="1183"/>
      <c r="D239" s="1185"/>
      <c r="E239" s="257"/>
    </row>
    <row r="240" spans="1:5" s="75" customFormat="1" ht="14.25" customHeight="1">
      <c r="A240" s="637"/>
      <c r="B240" s="265" t="s">
        <v>1638</v>
      </c>
      <c r="C240" s="1182"/>
      <c r="D240" s="1184" t="s">
        <v>1639</v>
      </c>
      <c r="E240" s="257"/>
    </row>
    <row r="241" spans="1:5" s="75" customFormat="1" ht="14.25" customHeight="1" thickBot="1">
      <c r="A241" s="637"/>
      <c r="B241" s="266" t="s">
        <v>1640</v>
      </c>
      <c r="C241" s="1183"/>
      <c r="D241" s="1185"/>
      <c r="E241" s="257"/>
    </row>
    <row r="242" spans="1:5" s="75" customFormat="1" ht="14.25" customHeight="1">
      <c r="A242" s="637"/>
      <c r="B242" s="265" t="s">
        <v>1641</v>
      </c>
      <c r="C242" s="1182"/>
      <c r="D242" s="1184" t="s">
        <v>1642</v>
      </c>
      <c r="E242" s="257"/>
    </row>
    <row r="243" spans="1:5" s="75" customFormat="1" ht="14.25" customHeight="1" thickBot="1">
      <c r="A243" s="637"/>
      <c r="B243" s="266" t="s">
        <v>1643</v>
      </c>
      <c r="C243" s="1183"/>
      <c r="D243" s="1185"/>
      <c r="E243" s="257"/>
    </row>
    <row r="244" spans="1:5" s="75" customFormat="1" ht="14.25" customHeight="1">
      <c r="A244" s="637"/>
      <c r="B244" s="265" t="s">
        <v>1644</v>
      </c>
      <c r="C244" s="1182"/>
      <c r="D244" s="1184"/>
      <c r="E244" s="257"/>
    </row>
    <row r="245" spans="1:5" s="75" customFormat="1" ht="14.25" customHeight="1" thickBot="1">
      <c r="A245" s="637"/>
      <c r="B245" s="266" t="s">
        <v>1645</v>
      </c>
      <c r="C245" s="1183"/>
      <c r="D245" s="1185"/>
      <c r="E245" s="257"/>
    </row>
    <row r="246" spans="1:5" s="75" customFormat="1" ht="14.25" customHeight="1">
      <c r="A246" s="637"/>
      <c r="B246" s="265" t="s">
        <v>1646</v>
      </c>
      <c r="C246" s="1182"/>
      <c r="D246" s="1184"/>
      <c r="E246" s="257"/>
    </row>
    <row r="247" spans="1:5" s="75" customFormat="1" ht="14.25" customHeight="1" thickBot="1">
      <c r="A247" s="637"/>
      <c r="B247" s="266" t="s">
        <v>1647</v>
      </c>
      <c r="C247" s="1183"/>
      <c r="D247" s="1185"/>
      <c r="E247" s="257"/>
    </row>
    <row r="248" spans="1:5" s="75" customFormat="1" ht="14.25" customHeight="1">
      <c r="A248" s="637"/>
      <c r="B248" s="265" t="s">
        <v>1648</v>
      </c>
      <c r="C248" s="1182"/>
      <c r="D248" s="1184"/>
      <c r="E248" s="257"/>
    </row>
    <row r="249" spans="1:5" s="75" customFormat="1" ht="14.25" customHeight="1" thickBot="1">
      <c r="A249" s="637"/>
      <c r="B249" s="266" t="s">
        <v>1649</v>
      </c>
      <c r="C249" s="1183"/>
      <c r="D249" s="1185"/>
      <c r="E249" s="257"/>
    </row>
    <row r="250" spans="1:5" s="75" customFormat="1" ht="14.25" customHeight="1">
      <c r="A250" s="637"/>
      <c r="B250" s="265" t="s">
        <v>1650</v>
      </c>
      <c r="C250" s="1182"/>
      <c r="D250" s="1184"/>
      <c r="E250" s="257"/>
    </row>
    <row r="251" spans="1:5" s="75" customFormat="1" ht="14.25" customHeight="1" thickBot="1">
      <c r="A251" s="637"/>
      <c r="B251" s="266" t="s">
        <v>1651</v>
      </c>
      <c r="C251" s="1183"/>
      <c r="D251" s="1185"/>
      <c r="E251" s="257"/>
    </row>
    <row r="252" spans="1:5" s="75" customFormat="1" ht="14.25" customHeight="1">
      <c r="A252" s="637"/>
      <c r="B252" s="265" t="s">
        <v>1652</v>
      </c>
      <c r="C252" s="1182"/>
      <c r="D252" s="1184"/>
      <c r="E252" s="257"/>
    </row>
    <row r="253" spans="1:5" s="75" customFormat="1" ht="14.25" customHeight="1" thickBot="1">
      <c r="A253" s="637"/>
      <c r="B253" s="266" t="s">
        <v>1653</v>
      </c>
      <c r="C253" s="1183"/>
      <c r="D253" s="1185"/>
      <c r="E253" s="257"/>
    </row>
    <row r="254" spans="1:5" s="75" customFormat="1" ht="14.25" customHeight="1">
      <c r="A254" s="637"/>
      <c r="B254" s="265" t="s">
        <v>1654</v>
      </c>
      <c r="C254" s="1182"/>
      <c r="D254" s="1184"/>
      <c r="E254" s="257"/>
    </row>
    <row r="255" spans="1:5" s="75" customFormat="1" ht="14.25" customHeight="1" thickBot="1">
      <c r="A255" s="637"/>
      <c r="B255" s="266" t="s">
        <v>1655</v>
      </c>
      <c r="C255" s="1183"/>
      <c r="D255" s="1185"/>
      <c r="E255" s="257"/>
    </row>
    <row r="256" spans="1:5" s="75" customFormat="1" ht="14.25" customHeight="1">
      <c r="A256" s="637"/>
      <c r="B256" s="265" t="s">
        <v>1656</v>
      </c>
      <c r="C256" s="1182"/>
      <c r="D256" s="1184" t="s">
        <v>1657</v>
      </c>
      <c r="E256" s="257"/>
    </row>
    <row r="257" spans="1:5" s="75" customFormat="1" ht="14.25" customHeight="1" thickBot="1">
      <c r="A257" s="636"/>
      <c r="B257" s="266" t="s">
        <v>1658</v>
      </c>
      <c r="C257" s="1183"/>
      <c r="D257" s="1185"/>
      <c r="E257" s="257"/>
    </row>
    <row r="258" spans="1:5" s="75" customFormat="1" ht="14.25" customHeight="1">
      <c r="A258" s="264" t="s">
        <v>1659</v>
      </c>
      <c r="B258" s="265" t="s">
        <v>1660</v>
      </c>
      <c r="C258" s="1182"/>
      <c r="D258" s="1184"/>
      <c r="E258" s="257"/>
    </row>
    <row r="259" spans="1:5" s="75" customFormat="1" ht="14.25" customHeight="1" thickBot="1">
      <c r="A259" s="637" t="s">
        <v>1661</v>
      </c>
      <c r="B259" s="266" t="s">
        <v>1662</v>
      </c>
      <c r="C259" s="1183"/>
      <c r="D259" s="1185"/>
      <c r="E259" s="257"/>
    </row>
    <row r="260" spans="1:5" s="75" customFormat="1" ht="14.25" customHeight="1">
      <c r="A260" s="637"/>
      <c r="B260" s="265" t="s">
        <v>1663</v>
      </c>
      <c r="C260" s="1182"/>
      <c r="D260" s="1184"/>
      <c r="E260" s="257"/>
    </row>
    <row r="261" spans="1:5" s="75" customFormat="1" ht="14.25" customHeight="1" thickBot="1">
      <c r="A261" s="637"/>
      <c r="B261" s="266" t="s">
        <v>1664</v>
      </c>
      <c r="C261" s="1183"/>
      <c r="D261" s="1185"/>
      <c r="E261" s="257"/>
    </row>
    <row r="262" spans="1:5" s="75" customFormat="1" ht="14.25" customHeight="1">
      <c r="A262" s="637"/>
      <c r="B262" s="265" t="s">
        <v>1665</v>
      </c>
      <c r="C262" s="1182"/>
      <c r="D262" s="1184"/>
      <c r="E262" s="257"/>
    </row>
    <row r="263" spans="1:5" s="75" customFormat="1" ht="14.25" customHeight="1" thickBot="1">
      <c r="A263" s="637"/>
      <c r="B263" s="266" t="s">
        <v>1666</v>
      </c>
      <c r="C263" s="1183"/>
      <c r="D263" s="1185"/>
      <c r="E263" s="257"/>
    </row>
    <row r="264" spans="1:5" s="75" customFormat="1" ht="14.25" customHeight="1">
      <c r="A264" s="637"/>
      <c r="B264" s="265" t="s">
        <v>1667</v>
      </c>
      <c r="C264" s="1182"/>
      <c r="D264" s="1184"/>
      <c r="E264" s="257"/>
    </row>
    <row r="265" spans="1:5" s="75" customFormat="1" ht="14.25" customHeight="1" thickBot="1">
      <c r="A265" s="636"/>
      <c r="B265" s="266" t="s">
        <v>1668</v>
      </c>
      <c r="C265" s="1183"/>
      <c r="D265" s="1185"/>
      <c r="E265" s="257"/>
    </row>
    <row r="266" spans="1:5" s="75" customFormat="1" ht="14.25" customHeight="1">
      <c r="A266" s="264" t="s">
        <v>1669</v>
      </c>
      <c r="B266" s="265" t="s">
        <v>1670</v>
      </c>
      <c r="C266" s="1182"/>
      <c r="D266" s="1184"/>
      <c r="E266" s="257"/>
    </row>
    <row r="267" spans="1:5" s="75" customFormat="1" ht="31" thickBot="1">
      <c r="A267" s="637" t="s">
        <v>1671</v>
      </c>
      <c r="B267" s="266" t="s">
        <v>1672</v>
      </c>
      <c r="C267" s="1183"/>
      <c r="D267" s="1185"/>
      <c r="E267" s="257"/>
    </row>
    <row r="268" spans="1:5" s="75" customFormat="1" ht="14.25" customHeight="1">
      <c r="A268" s="637"/>
      <c r="B268" s="265" t="s">
        <v>1673</v>
      </c>
      <c r="C268" s="1182"/>
      <c r="D268" s="1184"/>
      <c r="E268" s="257"/>
    </row>
    <row r="269" spans="1:5" s="75" customFormat="1" ht="14.25" customHeight="1" thickBot="1">
      <c r="A269" s="637"/>
      <c r="B269" s="266" t="s">
        <v>1674</v>
      </c>
      <c r="C269" s="1183"/>
      <c r="D269" s="1185"/>
      <c r="E269" s="257"/>
    </row>
    <row r="270" spans="1:5" s="75" customFormat="1" ht="14.25" customHeight="1">
      <c r="A270" s="637"/>
      <c r="B270" s="265" t="s">
        <v>1675</v>
      </c>
      <c r="C270" s="1182"/>
      <c r="D270" s="1184" t="s">
        <v>1676</v>
      </c>
      <c r="E270" s="257"/>
    </row>
    <row r="271" spans="1:5" s="75" customFormat="1" ht="14.25" customHeight="1" thickBot="1">
      <c r="A271" s="637"/>
      <c r="B271" s="266" t="s">
        <v>1677</v>
      </c>
      <c r="C271" s="1183"/>
      <c r="D271" s="1185"/>
      <c r="E271" s="257"/>
    </row>
    <row r="272" spans="1:5" s="75" customFormat="1" ht="14.25" customHeight="1">
      <c r="A272" s="637"/>
      <c r="B272" s="265" t="s">
        <v>1678</v>
      </c>
      <c r="C272" s="1182"/>
      <c r="D272" s="1184" t="s">
        <v>1679</v>
      </c>
      <c r="E272" s="257"/>
    </row>
    <row r="273" spans="1:5" s="75" customFormat="1" ht="14.25" customHeight="1" thickBot="1">
      <c r="A273" s="637"/>
      <c r="B273" s="266" t="s">
        <v>1680</v>
      </c>
      <c r="C273" s="1183"/>
      <c r="D273" s="1185"/>
      <c r="E273" s="257"/>
    </row>
    <row r="274" spans="1:5" s="75" customFormat="1" ht="14.25" customHeight="1">
      <c r="A274" s="637"/>
      <c r="B274" s="265" t="s">
        <v>1681</v>
      </c>
      <c r="C274" s="1182"/>
      <c r="D274" s="1184"/>
      <c r="E274" s="257"/>
    </row>
    <row r="275" spans="1:5" s="75" customFormat="1" ht="14.25" customHeight="1" thickBot="1">
      <c r="A275" s="637"/>
      <c r="B275" s="266" t="s">
        <v>1682</v>
      </c>
      <c r="C275" s="1183"/>
      <c r="D275" s="1185"/>
      <c r="E275" s="257"/>
    </row>
    <row r="276" spans="1:5" s="75" customFormat="1" ht="14.25" customHeight="1">
      <c r="A276" s="637"/>
      <c r="B276" s="265" t="s">
        <v>1683</v>
      </c>
      <c r="C276" s="1182"/>
      <c r="D276" s="1184"/>
      <c r="E276" s="257"/>
    </row>
    <row r="277" spans="1:5" s="75" customFormat="1" ht="14.25" customHeight="1" thickBot="1">
      <c r="A277" s="637"/>
      <c r="B277" s="266" t="s">
        <v>1684</v>
      </c>
      <c r="C277" s="1183"/>
      <c r="D277" s="1185"/>
      <c r="E277" s="257"/>
    </row>
    <row r="278" spans="1:5" s="75" customFormat="1" ht="14.25" customHeight="1">
      <c r="A278" s="637"/>
      <c r="B278" s="265" t="s">
        <v>1685</v>
      </c>
      <c r="C278" s="1182"/>
      <c r="D278" s="1184" t="s">
        <v>1686</v>
      </c>
      <c r="E278" s="257"/>
    </row>
    <row r="279" spans="1:5" s="75" customFormat="1" ht="14.25" customHeight="1" thickBot="1">
      <c r="A279" s="637"/>
      <c r="B279" s="266" t="s">
        <v>1687</v>
      </c>
      <c r="C279" s="1183"/>
      <c r="D279" s="1185"/>
      <c r="E279" s="257"/>
    </row>
    <row r="280" spans="1:5" s="75" customFormat="1" ht="14.25" customHeight="1">
      <c r="A280" s="637"/>
      <c r="B280" s="265" t="s">
        <v>1688</v>
      </c>
      <c r="C280" s="1182"/>
      <c r="D280" s="1184"/>
      <c r="E280" s="257"/>
    </row>
    <row r="281" spans="1:5" s="75" customFormat="1" ht="14.25" customHeight="1" thickBot="1">
      <c r="A281" s="637"/>
      <c r="B281" s="266" t="s">
        <v>1689</v>
      </c>
      <c r="C281" s="1183"/>
      <c r="D281" s="1185"/>
      <c r="E281" s="257"/>
    </row>
    <row r="282" spans="1:5" s="75" customFormat="1" ht="14.25" customHeight="1">
      <c r="A282" s="637"/>
      <c r="B282" s="265" t="s">
        <v>1690</v>
      </c>
      <c r="C282" s="1182"/>
      <c r="D282" s="1184"/>
      <c r="E282" s="257"/>
    </row>
    <row r="283" spans="1:5" s="75" customFormat="1" ht="14.25" customHeight="1" thickBot="1">
      <c r="A283" s="637"/>
      <c r="B283" s="266" t="s">
        <v>1691</v>
      </c>
      <c r="C283" s="1183"/>
      <c r="D283" s="1185"/>
      <c r="E283" s="257"/>
    </row>
    <row r="284" spans="1:5" s="75" customFormat="1" ht="14.25" customHeight="1">
      <c r="A284" s="637"/>
      <c r="B284" s="265" t="s">
        <v>1692</v>
      </c>
      <c r="C284" s="1182"/>
      <c r="D284" s="1184" t="s">
        <v>1693</v>
      </c>
      <c r="E284" s="257"/>
    </row>
    <row r="285" spans="1:5" s="75" customFormat="1" ht="14.25" customHeight="1" thickBot="1">
      <c r="A285" s="637"/>
      <c r="B285" s="266" t="s">
        <v>1694</v>
      </c>
      <c r="C285" s="1183"/>
      <c r="D285" s="1185"/>
      <c r="E285" s="257"/>
    </row>
    <row r="286" spans="1:5" s="75" customFormat="1" ht="14.25" customHeight="1">
      <c r="A286" s="637"/>
      <c r="B286" s="265" t="s">
        <v>1695</v>
      </c>
      <c r="C286" s="1182"/>
      <c r="D286" s="1184"/>
      <c r="E286" s="257"/>
    </row>
    <row r="287" spans="1:5" s="75" customFormat="1" ht="14.25" customHeight="1" thickBot="1">
      <c r="A287" s="637"/>
      <c r="B287" s="266" t="s">
        <v>1696</v>
      </c>
      <c r="C287" s="1183"/>
      <c r="D287" s="1185"/>
      <c r="E287" s="257"/>
    </row>
    <row r="288" spans="1:5" s="75" customFormat="1" ht="14.25" customHeight="1">
      <c r="A288" s="637"/>
      <c r="B288" s="265" t="s">
        <v>1697</v>
      </c>
      <c r="C288" s="1182"/>
      <c r="D288" s="1184" t="s">
        <v>1698</v>
      </c>
      <c r="E288" s="257"/>
    </row>
    <row r="289" spans="1:5" s="75" customFormat="1" ht="14.25" customHeight="1" thickBot="1">
      <c r="A289" s="636"/>
      <c r="B289" s="266" t="s">
        <v>1699</v>
      </c>
      <c r="C289" s="1183"/>
      <c r="D289" s="1185"/>
      <c r="E289" s="257"/>
    </row>
    <row r="290" spans="1:5" s="75" customFormat="1" ht="14.25" customHeight="1">
      <c r="A290" s="264" t="s">
        <v>1700</v>
      </c>
      <c r="B290" s="1182"/>
      <c r="C290" s="1182"/>
      <c r="D290" s="1184"/>
      <c r="E290" s="257"/>
    </row>
    <row r="291" spans="1:5" s="75" customFormat="1" ht="14.25" customHeight="1" thickBot="1">
      <c r="A291" s="636" t="s">
        <v>1701</v>
      </c>
      <c r="B291" s="1183"/>
      <c r="C291" s="1183"/>
      <c r="D291" s="1185"/>
      <c r="E291" s="257"/>
    </row>
    <row r="292" spans="1:5" s="75" customFormat="1" ht="14.25" customHeight="1">
      <c r="A292" s="620" t="s">
        <v>1702</v>
      </c>
      <c r="B292" s="620"/>
      <c r="C292" s="620"/>
      <c r="D292" s="620"/>
      <c r="E292" s="269"/>
    </row>
    <row r="293" spans="1:5" s="75" customFormat="1" ht="14.25" customHeight="1">
      <c r="A293" s="10"/>
      <c r="B293" s="620"/>
      <c r="C293" s="620"/>
      <c r="D293" s="620"/>
      <c r="E293" s="269"/>
    </row>
    <row r="294" spans="1:5" s="75" customFormat="1" ht="14.25" customHeight="1">
      <c r="A294" s="10"/>
      <c r="B294" s="620"/>
      <c r="C294" s="620"/>
      <c r="D294" s="620"/>
      <c r="E294" s="269"/>
    </row>
    <row r="295" spans="1:5" s="75" customFormat="1" ht="14.25" customHeight="1">
      <c r="A295" s="10" t="s">
        <v>1703</v>
      </c>
      <c r="B295" s="620"/>
      <c r="C295" s="620"/>
      <c r="D295" s="620"/>
      <c r="E295" s="269"/>
    </row>
    <row r="296" spans="1:5" s="75" customFormat="1" ht="14.25" customHeight="1" thickBot="1">
      <c r="A296" s="620"/>
      <c r="B296" s="620"/>
      <c r="C296" s="620"/>
      <c r="D296" s="620"/>
      <c r="E296" s="269"/>
    </row>
    <row r="297" spans="1:5" s="75" customFormat="1" ht="14.25" customHeight="1" thickBot="1">
      <c r="A297" s="271" t="s">
        <v>1333</v>
      </c>
      <c r="B297" s="272" t="s">
        <v>1334</v>
      </c>
      <c r="C297" s="272" t="s">
        <v>1335</v>
      </c>
      <c r="D297" s="273" t="s">
        <v>1336</v>
      </c>
      <c r="E297" s="274"/>
    </row>
    <row r="298" spans="1:5" s="75" customFormat="1" ht="14.25" customHeight="1">
      <c r="A298" s="264" t="s">
        <v>1704</v>
      </c>
      <c r="B298" s="265" t="s">
        <v>1705</v>
      </c>
      <c r="C298" s="265" t="s">
        <v>1706</v>
      </c>
      <c r="D298" s="1184"/>
      <c r="E298" s="257"/>
    </row>
    <row r="299" spans="1:5" s="75" customFormat="1" ht="14.25" customHeight="1" thickBot="1">
      <c r="A299" s="637" t="s">
        <v>1707</v>
      </c>
      <c r="B299" s="268" t="s">
        <v>1708</v>
      </c>
      <c r="C299" s="268" t="s">
        <v>1709</v>
      </c>
      <c r="D299" s="1187"/>
      <c r="E299" s="257"/>
    </row>
    <row r="300" spans="1:5" s="75" customFormat="1" ht="14.25" customHeight="1">
      <c r="A300" s="637"/>
      <c r="B300" s="268"/>
      <c r="C300" s="265" t="s">
        <v>1710</v>
      </c>
      <c r="D300" s="1184" t="s">
        <v>1711</v>
      </c>
      <c r="E300" s="257"/>
    </row>
    <row r="301" spans="1:5" s="75" customFormat="1" ht="14.25" customHeight="1" thickBot="1">
      <c r="A301" s="637"/>
      <c r="B301" s="266"/>
      <c r="C301" s="266" t="s">
        <v>1712</v>
      </c>
      <c r="D301" s="1185"/>
      <c r="E301" s="257"/>
    </row>
    <row r="302" spans="1:5" s="75" customFormat="1" ht="14.25" customHeight="1">
      <c r="A302" s="637"/>
      <c r="B302" s="265" t="s">
        <v>1713</v>
      </c>
      <c r="C302" s="265" t="s">
        <v>1714</v>
      </c>
      <c r="D302" s="1184"/>
      <c r="E302" s="257"/>
    </row>
    <row r="303" spans="1:5" s="75" customFormat="1" ht="14.25" customHeight="1" thickBot="1">
      <c r="A303" s="637"/>
      <c r="B303" s="268" t="s">
        <v>1715</v>
      </c>
      <c r="C303" s="266" t="s">
        <v>1709</v>
      </c>
      <c r="D303" s="1185"/>
      <c r="E303" s="257"/>
    </row>
    <row r="304" spans="1:5" s="75" customFormat="1" ht="14.25" customHeight="1">
      <c r="A304" s="637"/>
      <c r="B304" s="268"/>
      <c r="C304" s="265" t="s">
        <v>1716</v>
      </c>
      <c r="D304" s="1184" t="s">
        <v>1711</v>
      </c>
      <c r="E304" s="257"/>
    </row>
    <row r="305" spans="1:5" s="75" customFormat="1" ht="14.25" customHeight="1" thickBot="1">
      <c r="A305" s="637"/>
      <c r="B305" s="266"/>
      <c r="C305" s="266" t="s">
        <v>1712</v>
      </c>
      <c r="D305" s="1185"/>
      <c r="E305" s="257"/>
    </row>
    <row r="306" spans="1:5" s="75" customFormat="1" ht="14.25" customHeight="1">
      <c r="A306" s="637"/>
      <c r="B306" s="265" t="s">
        <v>1717</v>
      </c>
      <c r="C306" s="1182"/>
      <c r="D306" s="1184"/>
      <c r="E306" s="257"/>
    </row>
    <row r="307" spans="1:5" s="75" customFormat="1" ht="14.25" customHeight="1" thickBot="1">
      <c r="A307" s="637"/>
      <c r="B307" s="266" t="s">
        <v>1718</v>
      </c>
      <c r="C307" s="1183"/>
      <c r="D307" s="1185"/>
      <c r="E307" s="257"/>
    </row>
    <row r="308" spans="1:5" s="75" customFormat="1" ht="14.25" customHeight="1">
      <c r="A308" s="637"/>
      <c r="B308" s="265" t="s">
        <v>1719</v>
      </c>
      <c r="C308" s="1182"/>
      <c r="D308" s="1184"/>
      <c r="E308" s="257"/>
    </row>
    <row r="309" spans="1:5" s="75" customFormat="1" ht="14.25" customHeight="1" thickBot="1">
      <c r="A309" s="637"/>
      <c r="B309" s="266" t="s">
        <v>1720</v>
      </c>
      <c r="C309" s="1183"/>
      <c r="D309" s="1185"/>
      <c r="E309" s="257"/>
    </row>
    <row r="310" spans="1:5" s="75" customFormat="1" ht="14.25" customHeight="1">
      <c r="A310" s="637"/>
      <c r="B310" s="265" t="s">
        <v>1721</v>
      </c>
      <c r="C310" s="1182"/>
      <c r="D310" s="1184"/>
      <c r="E310" s="257"/>
    </row>
    <row r="311" spans="1:5" s="75" customFormat="1" ht="14.25" customHeight="1" thickBot="1">
      <c r="A311" s="637"/>
      <c r="B311" s="266" t="s">
        <v>1722</v>
      </c>
      <c r="C311" s="1183"/>
      <c r="D311" s="1185"/>
      <c r="E311" s="257"/>
    </row>
    <row r="312" spans="1:5" s="75" customFormat="1" ht="14.25" customHeight="1">
      <c r="A312" s="637"/>
      <c r="B312" s="265" t="s">
        <v>1723</v>
      </c>
      <c r="C312" s="1182"/>
      <c r="D312" s="1184"/>
      <c r="E312" s="257"/>
    </row>
    <row r="313" spans="1:5" s="75" customFormat="1" ht="14.25" customHeight="1" thickBot="1">
      <c r="A313" s="637"/>
      <c r="B313" s="266" t="s">
        <v>1724</v>
      </c>
      <c r="C313" s="1183"/>
      <c r="D313" s="1185"/>
      <c r="E313" s="257"/>
    </row>
    <row r="314" spans="1:5" s="75" customFormat="1" ht="14.25" customHeight="1">
      <c r="A314" s="637"/>
      <c r="B314" s="265" t="s">
        <v>1725</v>
      </c>
      <c r="C314" s="265" t="s">
        <v>1726</v>
      </c>
      <c r="D314" s="1184" t="s">
        <v>1727</v>
      </c>
      <c r="E314" s="257"/>
    </row>
    <row r="315" spans="1:5" s="75" customFormat="1" ht="14.25" customHeight="1">
      <c r="A315" s="637"/>
      <c r="B315" s="268" t="s">
        <v>1728</v>
      </c>
      <c r="C315" s="268" t="s">
        <v>1729</v>
      </c>
      <c r="D315" s="1187"/>
      <c r="E315" s="257"/>
    </row>
    <row r="316" spans="1:5" s="75" customFormat="1" ht="14.25" customHeight="1" thickBot="1">
      <c r="A316" s="637"/>
      <c r="B316" s="268"/>
      <c r="C316" s="266"/>
      <c r="D316" s="1185"/>
      <c r="E316" s="257"/>
    </row>
    <row r="317" spans="1:5" s="75" customFormat="1" ht="14.25" customHeight="1">
      <c r="A317" s="637"/>
      <c r="B317" s="268"/>
      <c r="C317" s="265" t="s">
        <v>1730</v>
      </c>
      <c r="D317" s="1184" t="s">
        <v>1731</v>
      </c>
      <c r="E317" s="257"/>
    </row>
    <row r="318" spans="1:5" s="75" customFormat="1" ht="14.25" customHeight="1" thickBot="1">
      <c r="A318" s="637"/>
      <c r="B318" s="268"/>
      <c r="C318" s="266" t="s">
        <v>1732</v>
      </c>
      <c r="D318" s="1185"/>
      <c r="E318" s="257"/>
    </row>
    <row r="319" spans="1:5" s="75" customFormat="1" ht="14.25" customHeight="1">
      <c r="A319" s="637"/>
      <c r="B319" s="268"/>
      <c r="C319" s="265" t="s">
        <v>1733</v>
      </c>
      <c r="D319" s="1184"/>
      <c r="E319" s="257"/>
    </row>
    <row r="320" spans="1:5" s="75" customFormat="1" ht="14.25" customHeight="1" thickBot="1">
      <c r="A320" s="637"/>
      <c r="B320" s="268"/>
      <c r="C320" s="266" t="s">
        <v>1734</v>
      </c>
      <c r="D320" s="1185"/>
      <c r="E320" s="257"/>
    </row>
    <row r="321" spans="1:5" s="75" customFormat="1" ht="14.25" customHeight="1">
      <c r="A321" s="637"/>
      <c r="B321" s="268"/>
      <c r="C321" s="265" t="s">
        <v>1735</v>
      </c>
      <c r="D321" s="1184" t="s">
        <v>1736</v>
      </c>
      <c r="E321" s="257"/>
    </row>
    <row r="322" spans="1:5" s="75" customFormat="1" ht="14.25" customHeight="1" thickBot="1">
      <c r="A322" s="637"/>
      <c r="B322" s="266"/>
      <c r="C322" s="266" t="s">
        <v>1737</v>
      </c>
      <c r="D322" s="1185"/>
      <c r="E322" s="257"/>
    </row>
    <row r="323" spans="1:5" s="75" customFormat="1" ht="14.25" customHeight="1">
      <c r="A323" s="637"/>
      <c r="B323" s="265" t="s">
        <v>1738</v>
      </c>
      <c r="C323" s="265" t="s">
        <v>1739</v>
      </c>
      <c r="D323" s="1184"/>
      <c r="E323" s="257"/>
    </row>
    <row r="324" spans="1:5" s="75" customFormat="1" ht="14.25" customHeight="1" thickBot="1">
      <c r="A324" s="637"/>
      <c r="B324" s="268" t="s">
        <v>1740</v>
      </c>
      <c r="C324" s="266" t="s">
        <v>1741</v>
      </c>
      <c r="D324" s="1185"/>
      <c r="E324" s="257"/>
    </row>
    <row r="325" spans="1:5" s="75" customFormat="1" ht="14.25" customHeight="1">
      <c r="A325" s="637"/>
      <c r="B325" s="268"/>
      <c r="C325" s="265" t="s">
        <v>1742</v>
      </c>
      <c r="D325" s="1184"/>
      <c r="E325" s="257"/>
    </row>
    <row r="326" spans="1:5" s="75" customFormat="1" ht="14.25" customHeight="1" thickBot="1">
      <c r="A326" s="636"/>
      <c r="B326" s="266"/>
      <c r="C326" s="266" t="s">
        <v>1743</v>
      </c>
      <c r="D326" s="1185"/>
      <c r="E326" s="257"/>
    </row>
    <row r="327" spans="1:5" s="75" customFormat="1" ht="14.25" customHeight="1">
      <c r="A327" s="264" t="s">
        <v>1744</v>
      </c>
      <c r="B327" s="265" t="s">
        <v>1745</v>
      </c>
      <c r="C327" s="265" t="s">
        <v>1746</v>
      </c>
      <c r="D327" s="1184"/>
      <c r="E327" s="257"/>
    </row>
    <row r="328" spans="1:5" s="75" customFormat="1" ht="14.25" customHeight="1" thickBot="1">
      <c r="A328" s="637" t="s">
        <v>1747</v>
      </c>
      <c r="B328" s="268" t="s">
        <v>1748</v>
      </c>
      <c r="C328" s="266" t="s">
        <v>1749</v>
      </c>
      <c r="D328" s="1185"/>
      <c r="E328" s="257"/>
    </row>
    <row r="329" spans="1:5" s="75" customFormat="1" ht="14.25" customHeight="1">
      <c r="A329" s="637"/>
      <c r="B329" s="268"/>
      <c r="C329" s="265" t="s">
        <v>1750</v>
      </c>
      <c r="D329" s="1184"/>
      <c r="E329" s="257"/>
    </row>
    <row r="330" spans="1:5" s="75" customFormat="1" ht="14.25" customHeight="1" thickBot="1">
      <c r="A330" s="637"/>
      <c r="B330" s="266"/>
      <c r="C330" s="266" t="s">
        <v>1751</v>
      </c>
      <c r="D330" s="1185"/>
      <c r="E330" s="257"/>
    </row>
    <row r="331" spans="1:5" s="75" customFormat="1" ht="14.25" customHeight="1">
      <c r="A331" s="637"/>
      <c r="B331" s="265" t="s">
        <v>1752</v>
      </c>
      <c r="C331" s="1182"/>
      <c r="D331" s="1184"/>
      <c r="E331" s="257"/>
    </row>
    <row r="332" spans="1:5" s="75" customFormat="1" ht="14.25" customHeight="1" thickBot="1">
      <c r="A332" s="637"/>
      <c r="B332" s="266" t="s">
        <v>1753</v>
      </c>
      <c r="C332" s="1183"/>
      <c r="D332" s="1185"/>
      <c r="E332" s="257"/>
    </row>
    <row r="333" spans="1:5" s="75" customFormat="1" ht="14.25" customHeight="1">
      <c r="A333" s="637"/>
      <c r="B333" s="265" t="s">
        <v>1754</v>
      </c>
      <c r="C333" s="1182"/>
      <c r="D333" s="1184" t="s">
        <v>1755</v>
      </c>
      <c r="E333" s="257"/>
    </row>
    <row r="334" spans="1:5" s="75" customFormat="1" ht="14.25" customHeight="1" thickBot="1">
      <c r="A334" s="637"/>
      <c r="B334" s="266" t="s">
        <v>1756</v>
      </c>
      <c r="C334" s="1183"/>
      <c r="D334" s="1185"/>
      <c r="E334" s="257"/>
    </row>
    <row r="335" spans="1:5" s="75" customFormat="1" ht="14.25" customHeight="1">
      <c r="A335" s="637"/>
      <c r="B335" s="265" t="s">
        <v>1757</v>
      </c>
      <c r="C335" s="265" t="s">
        <v>1758</v>
      </c>
      <c r="D335" s="1184"/>
      <c r="E335" s="257"/>
    </row>
    <row r="336" spans="1:5" s="75" customFormat="1" ht="14.25" customHeight="1" thickBot="1">
      <c r="A336" s="637"/>
      <c r="B336" s="268" t="s">
        <v>1759</v>
      </c>
      <c r="C336" s="266" t="s">
        <v>1760</v>
      </c>
      <c r="D336" s="1185"/>
      <c r="E336" s="257"/>
    </row>
    <row r="337" spans="1:5" s="75" customFormat="1" ht="14.25" customHeight="1">
      <c r="A337" s="637"/>
      <c r="B337" s="268"/>
      <c r="C337" s="265" t="s">
        <v>1761</v>
      </c>
      <c r="D337" s="1184"/>
      <c r="E337" s="257"/>
    </row>
    <row r="338" spans="1:5" s="75" customFormat="1" ht="14.25" customHeight="1" thickBot="1">
      <c r="A338" s="637"/>
      <c r="B338" s="268"/>
      <c r="C338" s="266" t="s">
        <v>1762</v>
      </c>
      <c r="D338" s="1185"/>
      <c r="E338" s="257"/>
    </row>
    <row r="339" spans="1:5" s="75" customFormat="1" ht="14.25" customHeight="1">
      <c r="A339" s="637"/>
      <c r="B339" s="268"/>
      <c r="C339" s="265" t="s">
        <v>1763</v>
      </c>
      <c r="D339" s="1184" t="s">
        <v>1764</v>
      </c>
      <c r="E339" s="257"/>
    </row>
    <row r="340" spans="1:5" s="75" customFormat="1" ht="14.25" customHeight="1" thickBot="1">
      <c r="A340" s="637"/>
      <c r="B340" s="268"/>
      <c r="C340" s="266" t="s">
        <v>1765</v>
      </c>
      <c r="D340" s="1185"/>
      <c r="E340" s="257"/>
    </row>
    <row r="341" spans="1:5" s="75" customFormat="1" ht="14.25" customHeight="1">
      <c r="A341" s="637"/>
      <c r="B341" s="268"/>
      <c r="C341" s="265" t="s">
        <v>1766</v>
      </c>
      <c r="D341" s="1184"/>
      <c r="E341" s="257"/>
    </row>
    <row r="342" spans="1:5" s="75" customFormat="1" ht="14.25" customHeight="1" thickBot="1">
      <c r="A342" s="637"/>
      <c r="B342" s="268"/>
      <c r="C342" s="266" t="s">
        <v>1767</v>
      </c>
      <c r="D342" s="1185"/>
      <c r="E342" s="257"/>
    </row>
    <row r="343" spans="1:5" s="75" customFormat="1" ht="14.25" customHeight="1">
      <c r="A343" s="637"/>
      <c r="B343" s="268"/>
      <c r="C343" s="265" t="s">
        <v>1768</v>
      </c>
      <c r="D343" s="1184" t="s">
        <v>1769</v>
      </c>
      <c r="E343" s="257"/>
    </row>
    <row r="344" spans="1:5" s="75" customFormat="1" ht="14.25" customHeight="1" thickBot="1">
      <c r="A344" s="637"/>
      <c r="B344" s="268"/>
      <c r="C344" s="266" t="s">
        <v>1770</v>
      </c>
      <c r="D344" s="1185"/>
      <c r="E344" s="257"/>
    </row>
    <row r="345" spans="1:5" s="75" customFormat="1" ht="14.25" customHeight="1">
      <c r="A345" s="637"/>
      <c r="B345" s="268"/>
      <c r="C345" s="265" t="s">
        <v>1771</v>
      </c>
      <c r="D345" s="1184"/>
      <c r="E345" s="257"/>
    </row>
    <row r="346" spans="1:5" s="75" customFormat="1" ht="14.25" customHeight="1" thickBot="1">
      <c r="A346" s="637"/>
      <c r="B346" s="268"/>
      <c r="C346" s="266" t="s">
        <v>1772</v>
      </c>
      <c r="D346" s="1185"/>
      <c r="E346" s="257"/>
    </row>
    <row r="347" spans="1:5" s="75" customFormat="1" ht="14.25" customHeight="1">
      <c r="A347" s="637"/>
      <c r="B347" s="268"/>
      <c r="C347" s="265" t="s">
        <v>1773</v>
      </c>
      <c r="D347" s="1184" t="s">
        <v>1774</v>
      </c>
      <c r="E347" s="257"/>
    </row>
    <row r="348" spans="1:5" s="75" customFormat="1" ht="14.25" customHeight="1" thickBot="1">
      <c r="A348" s="637"/>
      <c r="B348" s="268"/>
      <c r="C348" s="266" t="s">
        <v>1775</v>
      </c>
      <c r="D348" s="1185"/>
      <c r="E348" s="257"/>
    </row>
    <row r="349" spans="1:5" s="75" customFormat="1" ht="14.25" customHeight="1">
      <c r="A349" s="637"/>
      <c r="B349" s="268"/>
      <c r="C349" s="265" t="s">
        <v>1776</v>
      </c>
      <c r="D349" s="1184"/>
      <c r="E349" s="257"/>
    </row>
    <row r="350" spans="1:5" s="75" customFormat="1" ht="14.25" customHeight="1" thickBot="1">
      <c r="A350" s="637"/>
      <c r="B350" s="268"/>
      <c r="C350" s="266" t="s">
        <v>1777</v>
      </c>
      <c r="D350" s="1185"/>
      <c r="E350" s="257"/>
    </row>
    <row r="351" spans="1:5" s="75" customFormat="1" ht="14.25" customHeight="1">
      <c r="A351" s="637"/>
      <c r="B351" s="268"/>
      <c r="C351" s="265" t="s">
        <v>1778</v>
      </c>
      <c r="D351" s="1184"/>
      <c r="E351" s="257"/>
    </row>
    <row r="352" spans="1:5" s="75" customFormat="1" ht="14.25" customHeight="1" thickBot="1">
      <c r="A352" s="637"/>
      <c r="B352" s="268"/>
      <c r="C352" s="266" t="s">
        <v>1779</v>
      </c>
      <c r="D352" s="1185"/>
      <c r="E352" s="257"/>
    </row>
    <row r="353" spans="1:5" s="75" customFormat="1" ht="14.25" customHeight="1">
      <c r="A353" s="637"/>
      <c r="B353" s="268"/>
      <c r="C353" s="265" t="s">
        <v>1780</v>
      </c>
      <c r="D353" s="1184"/>
      <c r="E353" s="257"/>
    </row>
    <row r="354" spans="1:5" s="75" customFormat="1" ht="14.25" customHeight="1" thickBot="1">
      <c r="A354" s="637"/>
      <c r="B354" s="268"/>
      <c r="C354" s="266" t="s">
        <v>1781</v>
      </c>
      <c r="D354" s="1185"/>
      <c r="E354" s="257"/>
    </row>
    <row r="355" spans="1:5" s="75" customFormat="1" ht="14.25" customHeight="1">
      <c r="A355" s="637"/>
      <c r="B355" s="268"/>
      <c r="C355" s="265" t="s">
        <v>1782</v>
      </c>
      <c r="D355" s="1184" t="s">
        <v>1783</v>
      </c>
      <c r="E355" s="257"/>
    </row>
    <row r="356" spans="1:5" s="75" customFormat="1" ht="14.25" customHeight="1" thickBot="1">
      <c r="A356" s="637"/>
      <c r="B356" s="268"/>
      <c r="C356" s="266" t="s">
        <v>1784</v>
      </c>
      <c r="D356" s="1185"/>
      <c r="E356" s="257"/>
    </row>
    <row r="357" spans="1:5" s="75" customFormat="1" ht="14.25" customHeight="1">
      <c r="A357" s="637"/>
      <c r="B357" s="268"/>
      <c r="C357" s="265" t="s">
        <v>1785</v>
      </c>
      <c r="D357" s="1184" t="s">
        <v>1786</v>
      </c>
      <c r="E357" s="257"/>
    </row>
    <row r="358" spans="1:5" s="75" customFormat="1" ht="14.25" customHeight="1" thickBot="1">
      <c r="A358" s="637"/>
      <c r="B358" s="266"/>
      <c r="C358" s="266" t="s">
        <v>1787</v>
      </c>
      <c r="D358" s="1185"/>
      <c r="E358" s="257"/>
    </row>
    <row r="359" spans="1:5" s="75" customFormat="1" ht="14.25" customHeight="1">
      <c r="A359" s="637"/>
      <c r="B359" s="265" t="s">
        <v>1788</v>
      </c>
      <c r="C359" s="1188"/>
      <c r="D359" s="1184" t="s">
        <v>1789</v>
      </c>
      <c r="E359" s="257"/>
    </row>
    <row r="360" spans="1:5" s="75" customFormat="1" ht="14.25" customHeight="1" thickBot="1">
      <c r="A360" s="637"/>
      <c r="B360" s="266" t="s">
        <v>1790</v>
      </c>
      <c r="C360" s="1189"/>
      <c r="D360" s="1185"/>
      <c r="E360" s="257"/>
    </row>
    <row r="361" spans="1:5" s="75" customFormat="1" ht="14.25" customHeight="1">
      <c r="A361" s="637"/>
      <c r="B361" s="265" t="s">
        <v>1791</v>
      </c>
      <c r="C361" s="1188"/>
      <c r="D361" s="1184"/>
      <c r="E361" s="257"/>
    </row>
    <row r="362" spans="1:5" s="75" customFormat="1" ht="14.25" customHeight="1" thickBot="1">
      <c r="A362" s="636"/>
      <c r="B362" s="266" t="s">
        <v>1792</v>
      </c>
      <c r="C362" s="1189"/>
      <c r="D362" s="1185"/>
      <c r="E362" s="257"/>
    </row>
    <row r="363" spans="1:5" s="75" customFormat="1" ht="14.25" customHeight="1">
      <c r="A363" s="264" t="s">
        <v>1793</v>
      </c>
      <c r="B363" s="265" t="s">
        <v>1794</v>
      </c>
      <c r="C363" s="1182"/>
      <c r="D363" s="1184"/>
      <c r="E363" s="257"/>
    </row>
    <row r="364" spans="1:5" s="75" customFormat="1" ht="14.25" customHeight="1" thickBot="1">
      <c r="A364" s="637" t="s">
        <v>1795</v>
      </c>
      <c r="B364" s="266" t="s">
        <v>1796</v>
      </c>
      <c r="C364" s="1183"/>
      <c r="D364" s="1185"/>
      <c r="E364" s="257"/>
    </row>
    <row r="365" spans="1:5" s="75" customFormat="1" ht="14.25" customHeight="1">
      <c r="A365" s="637"/>
      <c r="B365" s="265" t="s">
        <v>1797</v>
      </c>
      <c r="C365" s="1182"/>
      <c r="D365" s="1184" t="s">
        <v>1798</v>
      </c>
      <c r="E365" s="257"/>
    </row>
    <row r="366" spans="1:5" s="75" customFormat="1" ht="14.25" customHeight="1" thickBot="1">
      <c r="A366" s="637"/>
      <c r="B366" s="266" t="s">
        <v>1799</v>
      </c>
      <c r="C366" s="1183"/>
      <c r="D366" s="1185"/>
      <c r="E366" s="257"/>
    </row>
    <row r="367" spans="1:5" s="75" customFormat="1" ht="14.25" customHeight="1">
      <c r="A367" s="637"/>
      <c r="B367" s="265" t="s">
        <v>1800</v>
      </c>
      <c r="C367" s="1182"/>
      <c r="D367" s="1184"/>
      <c r="E367" s="257"/>
    </row>
    <row r="368" spans="1:5" s="75" customFormat="1" ht="14.25" customHeight="1" thickBot="1">
      <c r="A368" s="637"/>
      <c r="B368" s="266" t="s">
        <v>1801</v>
      </c>
      <c r="C368" s="1183"/>
      <c r="D368" s="1185"/>
      <c r="E368" s="257"/>
    </row>
    <row r="369" spans="1:5" s="75" customFormat="1" ht="14.25" customHeight="1">
      <c r="A369" s="637"/>
      <c r="B369" s="265" t="s">
        <v>1802</v>
      </c>
      <c r="C369" s="265" t="s">
        <v>1803</v>
      </c>
      <c r="D369" s="1184"/>
      <c r="E369" s="257"/>
    </row>
    <row r="370" spans="1:5" s="75" customFormat="1" ht="14.25" customHeight="1" thickBot="1">
      <c r="A370" s="637"/>
      <c r="B370" s="268" t="s">
        <v>1804</v>
      </c>
      <c r="C370" s="266" t="s">
        <v>1805</v>
      </c>
      <c r="D370" s="1185"/>
      <c r="E370" s="257"/>
    </row>
    <row r="371" spans="1:5" s="75" customFormat="1" ht="14.25" customHeight="1">
      <c r="A371" s="637"/>
      <c r="B371" s="268"/>
      <c r="C371" s="265" t="s">
        <v>1806</v>
      </c>
      <c r="D371" s="1184"/>
      <c r="E371" s="257"/>
    </row>
    <row r="372" spans="1:5" s="75" customFormat="1" ht="14.25" customHeight="1" thickBot="1">
      <c r="A372" s="637"/>
      <c r="B372" s="268"/>
      <c r="C372" s="266" t="s">
        <v>1807</v>
      </c>
      <c r="D372" s="1185"/>
      <c r="E372" s="257"/>
    </row>
    <row r="373" spans="1:5" s="75" customFormat="1" ht="14.25" customHeight="1">
      <c r="A373" s="637"/>
      <c r="B373" s="268"/>
      <c r="C373" s="265" t="s">
        <v>1808</v>
      </c>
      <c r="D373" s="1184"/>
      <c r="E373" s="257"/>
    </row>
    <row r="374" spans="1:5" s="75" customFormat="1" ht="14.25" customHeight="1" thickBot="1">
      <c r="A374" s="637"/>
      <c r="B374" s="266"/>
      <c r="C374" s="266" t="s">
        <v>1809</v>
      </c>
      <c r="D374" s="1185"/>
      <c r="E374" s="257"/>
    </row>
    <row r="375" spans="1:5" s="75" customFormat="1" ht="14.25" customHeight="1">
      <c r="A375" s="637"/>
      <c r="B375" s="265" t="s">
        <v>1810</v>
      </c>
      <c r="C375" s="1182"/>
      <c r="D375" s="1184" t="s">
        <v>1811</v>
      </c>
      <c r="E375" s="257"/>
    </row>
    <row r="376" spans="1:5" s="75" customFormat="1" ht="14.25" customHeight="1">
      <c r="A376" s="637"/>
      <c r="B376" s="268" t="s">
        <v>1812</v>
      </c>
      <c r="C376" s="1186"/>
      <c r="D376" s="1187"/>
      <c r="E376" s="257"/>
    </row>
    <row r="377" spans="1:5" s="75" customFormat="1" ht="14.25" customHeight="1" thickBot="1">
      <c r="A377" s="637"/>
      <c r="B377" s="266"/>
      <c r="C377" s="1183"/>
      <c r="D377" s="1185"/>
      <c r="E377" s="257"/>
    </row>
    <row r="378" spans="1:5" s="75" customFormat="1" ht="14.25" customHeight="1">
      <c r="A378" s="637"/>
      <c r="B378" s="265" t="s">
        <v>1813</v>
      </c>
      <c r="C378" s="1182"/>
      <c r="D378" s="1184"/>
      <c r="E378" s="257"/>
    </row>
    <row r="379" spans="1:5" s="75" customFormat="1" ht="14.25" customHeight="1">
      <c r="A379" s="637"/>
      <c r="B379" s="268" t="s">
        <v>1814</v>
      </c>
      <c r="C379" s="1186"/>
      <c r="D379" s="1187"/>
      <c r="E379" s="257"/>
    </row>
    <row r="380" spans="1:5" s="75" customFormat="1" ht="14.25" customHeight="1" thickBot="1">
      <c r="A380" s="636"/>
      <c r="B380" s="266"/>
      <c r="C380" s="1183"/>
      <c r="D380" s="1185"/>
      <c r="E380" s="257"/>
    </row>
    <row r="381" spans="1:5" s="75" customFormat="1" ht="14.25" customHeight="1">
      <c r="A381" s="264" t="s">
        <v>1815</v>
      </c>
      <c r="B381" s="265" t="s">
        <v>1816</v>
      </c>
      <c r="C381" s="1182"/>
      <c r="D381" s="1184"/>
      <c r="E381" s="257"/>
    </row>
    <row r="382" spans="1:5" s="75" customFormat="1" ht="14.25" customHeight="1" thickBot="1">
      <c r="A382" s="637" t="s">
        <v>1817</v>
      </c>
      <c r="B382" s="266" t="s">
        <v>1818</v>
      </c>
      <c r="C382" s="1183"/>
      <c r="D382" s="1185"/>
      <c r="E382" s="257"/>
    </row>
    <row r="383" spans="1:5" s="75" customFormat="1" ht="14.25" customHeight="1">
      <c r="A383" s="637"/>
      <c r="B383" s="265" t="s">
        <v>1819</v>
      </c>
      <c r="C383" s="1182"/>
      <c r="D383" s="1184"/>
      <c r="E383" s="257"/>
    </row>
    <row r="384" spans="1:5" s="75" customFormat="1" ht="14.25" customHeight="1" thickBot="1">
      <c r="A384" s="637"/>
      <c r="B384" s="266" t="s">
        <v>1820</v>
      </c>
      <c r="C384" s="1183"/>
      <c r="D384" s="1185"/>
      <c r="E384" s="257"/>
    </row>
    <row r="385" spans="1:5" s="75" customFormat="1" ht="14.25" customHeight="1">
      <c r="A385" s="637"/>
      <c r="B385" s="265" t="s">
        <v>1821</v>
      </c>
      <c r="C385" s="1182"/>
      <c r="D385" s="1184"/>
      <c r="E385" s="257"/>
    </row>
    <row r="386" spans="1:5" s="75" customFormat="1" ht="14.25" customHeight="1" thickBot="1">
      <c r="A386" s="636"/>
      <c r="B386" s="266" t="s">
        <v>1822</v>
      </c>
      <c r="C386" s="1183"/>
      <c r="D386" s="1185"/>
      <c r="E386" s="257"/>
    </row>
    <row r="387" spans="1:5" s="75" customFormat="1" ht="14.25" customHeight="1">
      <c r="A387" s="264" t="s">
        <v>1823</v>
      </c>
      <c r="B387" s="265" t="s">
        <v>1824</v>
      </c>
      <c r="C387" s="1182"/>
      <c r="D387" s="1184" t="s">
        <v>1825</v>
      </c>
      <c r="E387" s="257"/>
    </row>
    <row r="388" spans="1:5" s="75" customFormat="1" ht="14.25" customHeight="1" thickBot="1">
      <c r="A388" s="637" t="s">
        <v>1826</v>
      </c>
      <c r="B388" s="266" t="s">
        <v>1827</v>
      </c>
      <c r="C388" s="1183"/>
      <c r="D388" s="1185"/>
      <c r="E388" s="257"/>
    </row>
    <row r="389" spans="1:5" s="75" customFormat="1" ht="14.25" customHeight="1">
      <c r="A389" s="637"/>
      <c r="B389" s="265" t="s">
        <v>1828</v>
      </c>
      <c r="C389" s="1182"/>
      <c r="D389" s="1184" t="s">
        <v>1829</v>
      </c>
      <c r="E389" s="257"/>
    </row>
    <row r="390" spans="1:5" s="75" customFormat="1" ht="14.25" customHeight="1" thickBot="1">
      <c r="A390" s="637"/>
      <c r="B390" s="266" t="s">
        <v>1830</v>
      </c>
      <c r="C390" s="1183"/>
      <c r="D390" s="1185"/>
      <c r="E390" s="257"/>
    </row>
    <row r="391" spans="1:5" s="75" customFormat="1" ht="14.25" customHeight="1">
      <c r="A391" s="637"/>
      <c r="B391" s="265" t="s">
        <v>1831</v>
      </c>
      <c r="C391" s="1182"/>
      <c r="D391" s="1184" t="s">
        <v>1832</v>
      </c>
      <c r="E391" s="257"/>
    </row>
    <row r="392" spans="1:5" s="75" customFormat="1" ht="14.25" customHeight="1" thickBot="1">
      <c r="A392" s="637"/>
      <c r="B392" s="266" t="s">
        <v>1833</v>
      </c>
      <c r="C392" s="1183"/>
      <c r="D392" s="1185"/>
      <c r="E392" s="257"/>
    </row>
    <row r="393" spans="1:5" s="75" customFormat="1" ht="14.25" customHeight="1">
      <c r="A393" s="637"/>
      <c r="B393" s="265" t="s">
        <v>1834</v>
      </c>
      <c r="C393" s="1182"/>
      <c r="D393" s="1184"/>
      <c r="E393" s="257"/>
    </row>
    <row r="394" spans="1:5" s="75" customFormat="1" ht="14.25" customHeight="1" thickBot="1">
      <c r="A394" s="637"/>
      <c r="B394" s="266" t="s">
        <v>1835</v>
      </c>
      <c r="C394" s="1183"/>
      <c r="D394" s="1185"/>
      <c r="E394" s="257"/>
    </row>
    <row r="395" spans="1:5" s="75" customFormat="1" ht="14.25" customHeight="1">
      <c r="A395" s="637"/>
      <c r="B395" s="265" t="s">
        <v>1836</v>
      </c>
      <c r="C395" s="1182"/>
      <c r="D395" s="1184"/>
      <c r="E395" s="257"/>
    </row>
    <row r="396" spans="1:5" s="75" customFormat="1" ht="14.25" customHeight="1" thickBot="1">
      <c r="A396" s="637"/>
      <c r="B396" s="266" t="s">
        <v>1837</v>
      </c>
      <c r="C396" s="1183"/>
      <c r="D396" s="1185"/>
      <c r="E396" s="257"/>
    </row>
    <row r="397" spans="1:5" s="75" customFormat="1" ht="14.25" customHeight="1">
      <c r="A397" s="637"/>
      <c r="B397" s="265" t="s">
        <v>1838</v>
      </c>
      <c r="C397" s="1182"/>
      <c r="D397" s="1184"/>
      <c r="E397" s="257"/>
    </row>
    <row r="398" spans="1:5" s="75" customFormat="1" ht="14.25" customHeight="1" thickBot="1">
      <c r="A398" s="637"/>
      <c r="B398" s="266" t="s">
        <v>1839</v>
      </c>
      <c r="C398" s="1183"/>
      <c r="D398" s="1185"/>
      <c r="E398" s="257"/>
    </row>
    <row r="399" spans="1:5" s="75" customFormat="1" ht="14.25" customHeight="1">
      <c r="A399" s="637"/>
      <c r="B399" s="265" t="s">
        <v>1840</v>
      </c>
      <c r="C399" s="1182"/>
      <c r="D399" s="1184" t="s">
        <v>1841</v>
      </c>
      <c r="E399" s="257"/>
    </row>
    <row r="400" spans="1:5" s="75" customFormat="1" ht="14.25" customHeight="1" thickBot="1">
      <c r="A400" s="636"/>
      <c r="B400" s="266" t="s">
        <v>1842</v>
      </c>
      <c r="C400" s="1183"/>
      <c r="D400" s="1185"/>
      <c r="E400" s="257"/>
    </row>
    <row r="401" spans="1:5" s="75" customFormat="1" ht="14.25" customHeight="1">
      <c r="A401" s="264" t="s">
        <v>1843</v>
      </c>
      <c r="B401" s="265" t="s">
        <v>1844</v>
      </c>
      <c r="C401" s="1182"/>
      <c r="D401" s="1184" t="s">
        <v>1845</v>
      </c>
      <c r="E401" s="257"/>
    </row>
    <row r="402" spans="1:5" s="75" customFormat="1" ht="14.25" customHeight="1" thickBot="1">
      <c r="A402" s="637" t="s">
        <v>1846</v>
      </c>
      <c r="B402" s="266" t="s">
        <v>1847</v>
      </c>
      <c r="C402" s="1183"/>
      <c r="D402" s="1185"/>
      <c r="E402" s="257"/>
    </row>
    <row r="403" spans="1:5" s="75" customFormat="1" ht="14.25" customHeight="1">
      <c r="A403" s="637"/>
      <c r="B403" s="265" t="s">
        <v>1848</v>
      </c>
      <c r="C403" s="1182"/>
      <c r="D403" s="1184"/>
      <c r="E403" s="257"/>
    </row>
    <row r="404" spans="1:5" s="75" customFormat="1" ht="14.25" customHeight="1" thickBot="1">
      <c r="A404" s="637"/>
      <c r="B404" s="266" t="s">
        <v>1849</v>
      </c>
      <c r="C404" s="1183"/>
      <c r="D404" s="1185"/>
      <c r="E404" s="257"/>
    </row>
    <row r="405" spans="1:5" s="75" customFormat="1" ht="14.25" customHeight="1">
      <c r="A405" s="637"/>
      <c r="B405" s="265" t="s">
        <v>1850</v>
      </c>
      <c r="C405" s="1182"/>
      <c r="D405" s="1184"/>
      <c r="E405" s="257"/>
    </row>
    <row r="406" spans="1:5" s="75" customFormat="1" ht="14.25" customHeight="1" thickBot="1">
      <c r="A406" s="637"/>
      <c r="B406" s="266" t="s">
        <v>1851</v>
      </c>
      <c r="C406" s="1183"/>
      <c r="D406" s="1185"/>
      <c r="E406" s="257"/>
    </row>
    <row r="407" spans="1:5" s="75" customFormat="1" ht="14.25" customHeight="1">
      <c r="A407" s="637"/>
      <c r="B407" s="265" t="s">
        <v>1852</v>
      </c>
      <c r="C407" s="1182"/>
      <c r="D407" s="1184"/>
      <c r="E407" s="257"/>
    </row>
    <row r="408" spans="1:5" s="75" customFormat="1" ht="14.25" customHeight="1" thickBot="1">
      <c r="A408" s="637"/>
      <c r="B408" s="266" t="s">
        <v>1853</v>
      </c>
      <c r="C408" s="1183"/>
      <c r="D408" s="1185"/>
      <c r="E408" s="257"/>
    </row>
    <row r="409" spans="1:5" s="75" customFormat="1" ht="14.25" customHeight="1">
      <c r="A409" s="637"/>
      <c r="B409" s="265" t="s">
        <v>1854</v>
      </c>
      <c r="C409" s="1182"/>
      <c r="D409" s="1184"/>
      <c r="E409" s="257"/>
    </row>
    <row r="410" spans="1:5" s="75" customFormat="1" ht="14.25" customHeight="1" thickBot="1">
      <c r="A410" s="637"/>
      <c r="B410" s="266" t="s">
        <v>1855</v>
      </c>
      <c r="C410" s="1183"/>
      <c r="D410" s="1185"/>
      <c r="E410" s="257"/>
    </row>
    <row r="411" spans="1:5" s="75" customFormat="1" ht="14.25" customHeight="1">
      <c r="A411" s="637"/>
      <c r="B411" s="265" t="s">
        <v>1856</v>
      </c>
      <c r="C411" s="1182"/>
      <c r="D411" s="1184"/>
      <c r="E411" s="257"/>
    </row>
    <row r="412" spans="1:5" s="75" customFormat="1" ht="14.25" customHeight="1" thickBot="1">
      <c r="A412" s="637"/>
      <c r="B412" s="266" t="s">
        <v>1857</v>
      </c>
      <c r="C412" s="1183"/>
      <c r="D412" s="1185"/>
      <c r="E412" s="257"/>
    </row>
    <row r="413" spans="1:5" s="75" customFormat="1" ht="14.25" customHeight="1">
      <c r="A413" s="637"/>
      <c r="B413" s="265" t="s">
        <v>1858</v>
      </c>
      <c r="C413" s="1182"/>
      <c r="D413" s="1184" t="s">
        <v>1859</v>
      </c>
      <c r="E413" s="257"/>
    </row>
    <row r="414" spans="1:5" s="75" customFormat="1" ht="14.25" customHeight="1" thickBot="1">
      <c r="A414" s="637"/>
      <c r="B414" s="266" t="s">
        <v>1860</v>
      </c>
      <c r="C414" s="1183"/>
      <c r="D414" s="1185"/>
      <c r="E414" s="257"/>
    </row>
    <row r="415" spans="1:5" s="75" customFormat="1" ht="14.25" customHeight="1">
      <c r="A415" s="637"/>
      <c r="B415" s="265" t="s">
        <v>1861</v>
      </c>
      <c r="C415" s="1182"/>
      <c r="D415" s="1184" t="s">
        <v>1862</v>
      </c>
      <c r="E415" s="257"/>
    </row>
    <row r="416" spans="1:5" s="75" customFormat="1" ht="14.25" customHeight="1" thickBot="1">
      <c r="A416" s="636"/>
      <c r="B416" s="266" t="s">
        <v>1863</v>
      </c>
      <c r="C416" s="1183"/>
      <c r="D416" s="1185"/>
      <c r="E416" s="257"/>
    </row>
    <row r="417" spans="1:5" s="75" customFormat="1" ht="14.25" customHeight="1">
      <c r="A417" s="264" t="s">
        <v>1864</v>
      </c>
      <c r="B417" s="265" t="s">
        <v>1865</v>
      </c>
      <c r="C417" s="1182"/>
      <c r="D417" s="1184" t="s">
        <v>1866</v>
      </c>
      <c r="E417" s="257"/>
    </row>
    <row r="418" spans="1:5" s="75" customFormat="1" ht="14.25" customHeight="1" thickBot="1">
      <c r="A418" s="637" t="s">
        <v>1867</v>
      </c>
      <c r="B418" s="266" t="s">
        <v>1868</v>
      </c>
      <c r="C418" s="1183"/>
      <c r="D418" s="1185"/>
      <c r="E418" s="257"/>
    </row>
    <row r="419" spans="1:5" s="75" customFormat="1" ht="14.25" customHeight="1">
      <c r="A419" s="637"/>
      <c r="B419" s="265" t="s">
        <v>1869</v>
      </c>
      <c r="C419" s="1182"/>
      <c r="D419" s="1184" t="s">
        <v>1870</v>
      </c>
      <c r="E419" s="257"/>
    </row>
    <row r="420" spans="1:5" s="75" customFormat="1" ht="14.25" customHeight="1" thickBot="1">
      <c r="A420" s="637"/>
      <c r="B420" s="266" t="s">
        <v>1871</v>
      </c>
      <c r="C420" s="1183"/>
      <c r="D420" s="1185"/>
      <c r="E420" s="257"/>
    </row>
    <row r="421" spans="1:5" s="75" customFormat="1" ht="14.25" customHeight="1">
      <c r="A421" s="637"/>
      <c r="B421" s="265" t="s">
        <v>1872</v>
      </c>
      <c r="C421" s="1182"/>
      <c r="D421" s="1184" t="s">
        <v>1873</v>
      </c>
      <c r="E421" s="257"/>
    </row>
    <row r="422" spans="1:5" s="75" customFormat="1" ht="14.25" customHeight="1" thickBot="1">
      <c r="A422" s="637"/>
      <c r="B422" s="266" t="s">
        <v>1874</v>
      </c>
      <c r="C422" s="1183"/>
      <c r="D422" s="1185"/>
      <c r="E422" s="257"/>
    </row>
    <row r="423" spans="1:5" s="75" customFormat="1" ht="14.25" customHeight="1">
      <c r="A423" s="637"/>
      <c r="B423" s="265" t="s">
        <v>1875</v>
      </c>
      <c r="C423" s="1182"/>
      <c r="D423" s="1184" t="s">
        <v>1876</v>
      </c>
      <c r="E423" s="257"/>
    </row>
    <row r="424" spans="1:5" s="75" customFormat="1" ht="14.25" customHeight="1" thickBot="1">
      <c r="A424" s="637"/>
      <c r="B424" s="266" t="s">
        <v>1877</v>
      </c>
      <c r="C424" s="1183"/>
      <c r="D424" s="1185"/>
      <c r="E424" s="257"/>
    </row>
    <row r="425" spans="1:5" s="75" customFormat="1" ht="14.25" customHeight="1">
      <c r="A425" s="637"/>
      <c r="B425" s="265" t="s">
        <v>1878</v>
      </c>
      <c r="C425" s="1182"/>
      <c r="D425" s="1184"/>
      <c r="E425" s="257"/>
    </row>
    <row r="426" spans="1:5" s="75" customFormat="1" ht="14.25" customHeight="1" thickBot="1">
      <c r="A426" s="637"/>
      <c r="B426" s="266" t="s">
        <v>1879</v>
      </c>
      <c r="C426" s="1183"/>
      <c r="D426" s="1185"/>
      <c r="E426" s="257"/>
    </row>
    <row r="427" spans="1:5" s="75" customFormat="1" ht="14.25" customHeight="1">
      <c r="A427" s="637"/>
      <c r="B427" s="265" t="s">
        <v>1880</v>
      </c>
      <c r="C427" s="1182"/>
      <c r="D427" s="1184"/>
      <c r="E427" s="257"/>
    </row>
    <row r="428" spans="1:5" s="75" customFormat="1" ht="14.25" customHeight="1" thickBot="1">
      <c r="A428" s="637"/>
      <c r="B428" s="266" t="s">
        <v>1881</v>
      </c>
      <c r="C428" s="1183"/>
      <c r="D428" s="1185"/>
      <c r="E428" s="257"/>
    </row>
    <row r="429" spans="1:5" s="75" customFormat="1" ht="14.25" customHeight="1">
      <c r="A429" s="637"/>
      <c r="B429" s="265" t="s">
        <v>1882</v>
      </c>
      <c r="C429" s="1182"/>
      <c r="D429" s="1184" t="s">
        <v>1883</v>
      </c>
      <c r="E429" s="257"/>
    </row>
    <row r="430" spans="1:5" s="75" customFormat="1" ht="14.25" customHeight="1" thickBot="1">
      <c r="A430" s="637"/>
      <c r="B430" s="266" t="s">
        <v>1884</v>
      </c>
      <c r="C430" s="1183"/>
      <c r="D430" s="1185"/>
      <c r="E430" s="257"/>
    </row>
    <row r="431" spans="1:5" s="75" customFormat="1" ht="14.25" customHeight="1">
      <c r="A431" s="637"/>
      <c r="B431" s="265" t="s">
        <v>1885</v>
      </c>
      <c r="C431" s="1182"/>
      <c r="D431" s="1184" t="s">
        <v>1886</v>
      </c>
      <c r="E431" s="257"/>
    </row>
    <row r="432" spans="1:5" s="75" customFormat="1" ht="14.25" customHeight="1" thickBot="1">
      <c r="A432" s="637"/>
      <c r="B432" s="266" t="s">
        <v>1887</v>
      </c>
      <c r="C432" s="1183"/>
      <c r="D432" s="1185"/>
      <c r="E432" s="257"/>
    </row>
    <row r="433" spans="1:5" s="75" customFormat="1" ht="14.25" customHeight="1">
      <c r="A433" s="637"/>
      <c r="B433" s="265" t="s">
        <v>1888</v>
      </c>
      <c r="C433" s="1182"/>
      <c r="D433" s="1184"/>
      <c r="E433" s="257"/>
    </row>
    <row r="434" spans="1:5" s="75" customFormat="1" ht="14.25" customHeight="1" thickBot="1">
      <c r="A434" s="637"/>
      <c r="B434" s="266" t="s">
        <v>1889</v>
      </c>
      <c r="C434" s="1183"/>
      <c r="D434" s="1185"/>
      <c r="E434" s="257"/>
    </row>
    <row r="435" spans="1:5" s="75" customFormat="1" ht="14.25" customHeight="1">
      <c r="A435" s="637"/>
      <c r="B435" s="265" t="s">
        <v>1890</v>
      </c>
      <c r="C435" s="1182"/>
      <c r="D435" s="1184"/>
      <c r="E435" s="257"/>
    </row>
    <row r="436" spans="1:5" s="75" customFormat="1" ht="14.25" customHeight="1" thickBot="1">
      <c r="A436" s="636"/>
      <c r="B436" s="266" t="s">
        <v>1891</v>
      </c>
      <c r="C436" s="1183"/>
      <c r="D436" s="1185"/>
      <c r="E436" s="257"/>
    </row>
    <row r="437" spans="1:5" s="75" customFormat="1" ht="14.25" customHeight="1">
      <c r="A437" s="264" t="s">
        <v>1892</v>
      </c>
      <c r="B437" s="265" t="s">
        <v>1893</v>
      </c>
      <c r="C437" s="1182"/>
      <c r="D437" s="1184"/>
      <c r="E437" s="257"/>
    </row>
    <row r="438" spans="1:5" s="75" customFormat="1" ht="14.25" customHeight="1" thickBot="1">
      <c r="A438" s="637" t="s">
        <v>1894</v>
      </c>
      <c r="B438" s="268" t="s">
        <v>1895</v>
      </c>
      <c r="C438" s="1186"/>
      <c r="D438" s="1187"/>
      <c r="E438" s="257"/>
    </row>
    <row r="439" spans="1:5" s="75" customFormat="1" ht="14.25" customHeight="1">
      <c r="A439" s="637"/>
      <c r="B439" s="265" t="s">
        <v>1896</v>
      </c>
      <c r="C439" s="1182"/>
      <c r="D439" s="1184"/>
      <c r="E439" s="257"/>
    </row>
    <row r="440" spans="1:5" s="75" customFormat="1" ht="14.25" customHeight="1" thickBot="1">
      <c r="A440" s="637"/>
      <c r="B440" s="266" t="s">
        <v>1897</v>
      </c>
      <c r="C440" s="1183"/>
      <c r="D440" s="1185"/>
      <c r="E440" s="257"/>
    </row>
    <row r="441" spans="1:5" s="75" customFormat="1" ht="14.25" customHeight="1">
      <c r="A441" s="637"/>
      <c r="B441" s="265" t="s">
        <v>1898</v>
      </c>
      <c r="C441" s="1182"/>
      <c r="D441" s="1184"/>
      <c r="E441" s="257"/>
    </row>
    <row r="442" spans="1:5" s="75" customFormat="1" ht="14.25" customHeight="1" thickBot="1">
      <c r="A442" s="637"/>
      <c r="B442" s="266" t="s">
        <v>1899</v>
      </c>
      <c r="C442" s="1183"/>
      <c r="D442" s="1185"/>
      <c r="E442" s="257"/>
    </row>
    <row r="443" spans="1:5" s="75" customFormat="1" ht="14.25" customHeight="1">
      <c r="A443" s="637"/>
      <c r="B443" s="265" t="s">
        <v>1900</v>
      </c>
      <c r="C443" s="1182"/>
      <c r="D443" s="1184" t="s">
        <v>1901</v>
      </c>
      <c r="E443" s="257"/>
    </row>
    <row r="444" spans="1:5" s="75" customFormat="1" ht="14.25" customHeight="1" thickBot="1">
      <c r="A444" s="637"/>
      <c r="B444" s="266" t="s">
        <v>1902</v>
      </c>
      <c r="C444" s="1183"/>
      <c r="D444" s="1185"/>
      <c r="E444" s="257"/>
    </row>
    <row r="445" spans="1:5" s="75" customFormat="1" ht="14.25" customHeight="1">
      <c r="A445" s="637"/>
      <c r="B445" s="265" t="s">
        <v>1903</v>
      </c>
      <c r="C445" s="1182"/>
      <c r="D445" s="1184"/>
      <c r="E445" s="257"/>
    </row>
    <row r="446" spans="1:5" s="75" customFormat="1" ht="14.25" customHeight="1" thickBot="1">
      <c r="A446" s="637"/>
      <c r="B446" s="266" t="s">
        <v>1904</v>
      </c>
      <c r="C446" s="1183"/>
      <c r="D446" s="1185"/>
      <c r="E446" s="257"/>
    </row>
    <row r="447" spans="1:5" s="75" customFormat="1" ht="14.25" customHeight="1">
      <c r="A447" s="637"/>
      <c r="B447" s="265" t="s">
        <v>1905</v>
      </c>
      <c r="C447" s="1182"/>
      <c r="D447" s="1184"/>
      <c r="E447" s="257"/>
    </row>
    <row r="448" spans="1:5" s="75" customFormat="1" ht="14.25" customHeight="1" thickBot="1">
      <c r="A448" s="637"/>
      <c r="B448" s="266" t="s">
        <v>1906</v>
      </c>
      <c r="C448" s="1183"/>
      <c r="D448" s="1185"/>
      <c r="E448" s="257"/>
    </row>
    <row r="449" spans="1:5" s="75" customFormat="1" ht="14.25" customHeight="1">
      <c r="A449" s="637"/>
      <c r="B449" s="265" t="s">
        <v>1907</v>
      </c>
      <c r="C449" s="1182"/>
      <c r="D449" s="1184" t="s">
        <v>1908</v>
      </c>
      <c r="E449" s="257"/>
    </row>
    <row r="450" spans="1:5" s="75" customFormat="1" ht="14.25" customHeight="1" thickBot="1">
      <c r="A450" s="637"/>
      <c r="B450" s="266" t="s">
        <v>1909</v>
      </c>
      <c r="C450" s="1183"/>
      <c r="D450" s="1185"/>
      <c r="E450" s="257"/>
    </row>
    <row r="451" spans="1:5" s="75" customFormat="1" ht="14.25" customHeight="1">
      <c r="A451" s="637"/>
      <c r="B451" s="265" t="s">
        <v>1910</v>
      </c>
      <c r="C451" s="1182"/>
      <c r="D451" s="1184"/>
      <c r="E451" s="257"/>
    </row>
    <row r="452" spans="1:5" s="75" customFormat="1" ht="14.25" customHeight="1" thickBot="1">
      <c r="A452" s="636"/>
      <c r="B452" s="266" t="s">
        <v>1911</v>
      </c>
      <c r="C452" s="1183"/>
      <c r="D452" s="1185"/>
      <c r="E452" s="257"/>
    </row>
    <row r="453" spans="1:5" s="75" customFormat="1" ht="14.25" customHeight="1">
      <c r="A453" s="264" t="s">
        <v>1912</v>
      </c>
      <c r="B453" s="1182"/>
      <c r="C453" s="1182"/>
      <c r="D453" s="1184"/>
      <c r="E453" s="257"/>
    </row>
    <row r="454" spans="1:5" s="75" customFormat="1" ht="14.25" customHeight="1" thickBot="1">
      <c r="A454" s="636" t="s">
        <v>1913</v>
      </c>
      <c r="B454" s="1183"/>
      <c r="C454" s="1183"/>
      <c r="D454" s="1185"/>
      <c r="E454" s="257"/>
    </row>
    <row r="455" spans="1:5" s="75" customFormat="1" ht="14.25" customHeight="1">
      <c r="A455" s="264" t="s">
        <v>1914</v>
      </c>
      <c r="B455" s="1182"/>
      <c r="C455" s="1182"/>
      <c r="D455" s="1184"/>
      <c r="E455" s="257"/>
    </row>
    <row r="456" spans="1:5" s="75" customFormat="1" ht="14.25" customHeight="1" thickBot="1">
      <c r="A456" s="636" t="s">
        <v>1915</v>
      </c>
      <c r="B456" s="1183"/>
      <c r="C456" s="1183"/>
      <c r="D456" s="1185"/>
      <c r="E456" s="257"/>
    </row>
    <row r="457" spans="1:5" s="75" customFormat="1" ht="14.25" customHeight="1">
      <c r="A457" s="620" t="s">
        <v>1702</v>
      </c>
      <c r="B457" s="620"/>
      <c r="C457" s="620"/>
      <c r="D457" s="620"/>
      <c r="E457" s="269"/>
    </row>
    <row r="458" spans="1:5" s="75" customFormat="1" ht="14.25" customHeight="1">
      <c r="A458" s="620"/>
      <c r="B458" s="620"/>
      <c r="C458" s="620"/>
      <c r="D458" s="620"/>
      <c r="E458" s="269"/>
    </row>
    <row r="459" spans="1:5" s="75" customFormat="1" ht="14.25" customHeight="1">
      <c r="A459" s="620"/>
      <c r="B459" s="620"/>
      <c r="C459" s="620"/>
      <c r="D459" s="620"/>
      <c r="E459" s="269"/>
    </row>
    <row r="460" spans="1:5" s="75" customFormat="1" ht="14.25" customHeight="1" thickBot="1">
      <c r="A460" s="10" t="s">
        <v>1916</v>
      </c>
      <c r="B460" s="620"/>
      <c r="C460" s="620"/>
      <c r="D460" s="620"/>
      <c r="E460" s="269"/>
    </row>
    <row r="461" spans="1:5" s="75" customFormat="1" ht="14.25" customHeight="1" thickBot="1">
      <c r="A461" s="271" t="s">
        <v>1333</v>
      </c>
      <c r="B461" s="272" t="s">
        <v>1334</v>
      </c>
      <c r="C461" s="272" t="s">
        <v>1335</v>
      </c>
      <c r="D461" s="273" t="s">
        <v>1336</v>
      </c>
      <c r="E461" s="274"/>
    </row>
    <row r="462" spans="1:5" s="75" customFormat="1" ht="14.25" customHeight="1">
      <c r="A462" s="264" t="s">
        <v>1917</v>
      </c>
      <c r="B462" s="1182"/>
      <c r="C462" s="1182"/>
      <c r="D462" s="1184"/>
      <c r="E462" s="257"/>
    </row>
    <row r="463" spans="1:5" s="75" customFormat="1" ht="14.25" customHeight="1" thickBot="1">
      <c r="A463" s="636" t="s">
        <v>1918</v>
      </c>
      <c r="B463" s="1183"/>
      <c r="C463" s="1183"/>
      <c r="D463" s="1185"/>
      <c r="E463" s="257"/>
    </row>
    <row r="464" spans="1:5" s="75" customFormat="1" ht="14.25" customHeight="1">
      <c r="A464" s="264" t="s">
        <v>1919</v>
      </c>
      <c r="B464" s="1182"/>
      <c r="C464" s="1182"/>
      <c r="D464" s="1184" t="s">
        <v>1920</v>
      </c>
      <c r="E464" s="257"/>
    </row>
    <row r="465" spans="1:5" s="75" customFormat="1" ht="14.25" customHeight="1" thickBot="1">
      <c r="A465" s="636" t="s">
        <v>1921</v>
      </c>
      <c r="B465" s="1183"/>
      <c r="C465" s="1183"/>
      <c r="D465" s="1185"/>
      <c r="E465" s="257"/>
    </row>
    <row r="466" spans="1:5" s="75" customFormat="1" ht="14.25" customHeight="1">
      <c r="A466" s="264" t="s">
        <v>1922</v>
      </c>
      <c r="B466" s="265" t="s">
        <v>1923</v>
      </c>
      <c r="C466" s="1182"/>
      <c r="D466" s="1184"/>
      <c r="E466" s="257"/>
    </row>
    <row r="467" spans="1:5" s="75" customFormat="1" ht="14.25" customHeight="1" thickBot="1">
      <c r="A467" s="637" t="s">
        <v>1924</v>
      </c>
      <c r="B467" s="266" t="s">
        <v>1925</v>
      </c>
      <c r="C467" s="1183"/>
      <c r="D467" s="1185"/>
      <c r="E467" s="257"/>
    </row>
    <row r="468" spans="1:5" s="75" customFormat="1" ht="14.25" customHeight="1">
      <c r="A468" s="637"/>
      <c r="B468" s="265" t="s">
        <v>1926</v>
      </c>
      <c r="C468" s="1182"/>
      <c r="D468" s="1184"/>
      <c r="E468" s="257"/>
    </row>
    <row r="469" spans="1:5" s="75" customFormat="1" ht="14.25" customHeight="1" thickBot="1">
      <c r="A469" s="637"/>
      <c r="B469" s="266" t="s">
        <v>1927</v>
      </c>
      <c r="C469" s="1183"/>
      <c r="D469" s="1185"/>
      <c r="E469" s="257"/>
    </row>
    <row r="470" spans="1:5" s="75" customFormat="1" ht="14.25" customHeight="1">
      <c r="A470" s="637"/>
      <c r="B470" s="265" t="s">
        <v>1928</v>
      </c>
      <c r="C470" s="1182"/>
      <c r="D470" s="1184"/>
      <c r="E470" s="257"/>
    </row>
    <row r="471" spans="1:5" s="75" customFormat="1" ht="14.25" customHeight="1" thickBot="1">
      <c r="A471" s="637"/>
      <c r="B471" s="266" t="s">
        <v>1929</v>
      </c>
      <c r="C471" s="1183"/>
      <c r="D471" s="1185"/>
      <c r="E471" s="257"/>
    </row>
    <row r="472" spans="1:5" s="75" customFormat="1" ht="14.25" customHeight="1">
      <c r="A472" s="637"/>
      <c r="B472" s="265" t="s">
        <v>1930</v>
      </c>
      <c r="C472" s="1182"/>
      <c r="D472" s="1184" t="s">
        <v>1931</v>
      </c>
      <c r="E472" s="257"/>
    </row>
    <row r="473" spans="1:5" s="75" customFormat="1" ht="14.25" customHeight="1" thickBot="1">
      <c r="A473" s="637"/>
      <c r="B473" s="266" t="s">
        <v>1932</v>
      </c>
      <c r="C473" s="1183"/>
      <c r="D473" s="1185"/>
      <c r="E473" s="257"/>
    </row>
    <row r="474" spans="1:5" s="75" customFormat="1" ht="14.25" customHeight="1">
      <c r="A474" s="637"/>
      <c r="B474" s="265" t="s">
        <v>1933</v>
      </c>
      <c r="C474" s="1182"/>
      <c r="D474" s="1184"/>
      <c r="E474" s="257"/>
    </row>
    <row r="475" spans="1:5" s="75" customFormat="1" ht="14.25" customHeight="1" thickBot="1">
      <c r="A475" s="637"/>
      <c r="B475" s="266" t="s">
        <v>1934</v>
      </c>
      <c r="C475" s="1183"/>
      <c r="D475" s="1185"/>
      <c r="E475" s="257"/>
    </row>
    <row r="476" spans="1:5" s="75" customFormat="1" ht="14.25" customHeight="1">
      <c r="A476" s="637"/>
      <c r="B476" s="265" t="s">
        <v>1935</v>
      </c>
      <c r="C476" s="1182"/>
      <c r="D476" s="1184"/>
      <c r="E476" s="257"/>
    </row>
    <row r="477" spans="1:5" s="75" customFormat="1" ht="14.25" customHeight="1" thickBot="1">
      <c r="A477" s="637"/>
      <c r="B477" s="266" t="s">
        <v>1936</v>
      </c>
      <c r="C477" s="1183"/>
      <c r="D477" s="1185"/>
      <c r="E477" s="257"/>
    </row>
    <row r="478" spans="1:5" s="75" customFormat="1" ht="14.25" customHeight="1">
      <c r="A478" s="637"/>
      <c r="B478" s="265" t="s">
        <v>1937</v>
      </c>
      <c r="C478" s="1182"/>
      <c r="D478" s="1184"/>
      <c r="E478" s="257"/>
    </row>
    <row r="479" spans="1:5" s="75" customFormat="1" ht="14.25" customHeight="1" thickBot="1">
      <c r="A479" s="636"/>
      <c r="B479" s="266" t="s">
        <v>1938</v>
      </c>
      <c r="C479" s="1183"/>
      <c r="D479" s="1185"/>
      <c r="E479" s="257"/>
    </row>
    <row r="480" spans="1:5" s="75" customFormat="1" ht="14.25" customHeight="1">
      <c r="A480" s="264" t="s">
        <v>1939</v>
      </c>
      <c r="B480" s="265" t="s">
        <v>1940</v>
      </c>
      <c r="C480" s="1182"/>
      <c r="D480" s="1184" t="s">
        <v>1941</v>
      </c>
      <c r="E480" s="257"/>
    </row>
    <row r="481" spans="1:5" s="75" customFormat="1" ht="14.25" customHeight="1" thickBot="1">
      <c r="A481" s="637" t="s">
        <v>1942</v>
      </c>
      <c r="B481" s="266" t="s">
        <v>1943</v>
      </c>
      <c r="C481" s="1183"/>
      <c r="D481" s="1185"/>
      <c r="E481" s="257"/>
    </row>
    <row r="482" spans="1:5" s="75" customFormat="1" ht="14.25" customHeight="1">
      <c r="A482" s="637"/>
      <c r="B482" s="265" t="s">
        <v>1944</v>
      </c>
      <c r="C482" s="1182"/>
      <c r="D482" s="1184"/>
      <c r="E482" s="257"/>
    </row>
    <row r="483" spans="1:5" s="75" customFormat="1" ht="14.25" customHeight="1" thickBot="1">
      <c r="A483" s="637"/>
      <c r="B483" s="266" t="s">
        <v>1945</v>
      </c>
      <c r="C483" s="1183"/>
      <c r="D483" s="1185"/>
      <c r="E483" s="257"/>
    </row>
    <row r="484" spans="1:5" s="75" customFormat="1" ht="14.25" customHeight="1">
      <c r="A484" s="637"/>
      <c r="B484" s="265" t="s">
        <v>1946</v>
      </c>
      <c r="C484" s="1182"/>
      <c r="D484" s="1184"/>
      <c r="E484" s="257"/>
    </row>
    <row r="485" spans="1:5" s="75" customFormat="1" ht="14.25" customHeight="1" thickBot="1">
      <c r="A485" s="637"/>
      <c r="B485" s="266" t="s">
        <v>1947</v>
      </c>
      <c r="C485" s="1183"/>
      <c r="D485" s="1185"/>
      <c r="E485" s="257"/>
    </row>
    <row r="486" spans="1:5" s="75" customFormat="1" ht="14.25" customHeight="1">
      <c r="A486" s="637"/>
      <c r="B486" s="265" t="s">
        <v>1948</v>
      </c>
      <c r="C486" s="1182"/>
      <c r="D486" s="1184"/>
      <c r="E486" s="257"/>
    </row>
    <row r="487" spans="1:5" s="75" customFormat="1" ht="14.25" customHeight="1" thickBot="1">
      <c r="A487" s="637"/>
      <c r="B487" s="266" t="s">
        <v>1949</v>
      </c>
      <c r="C487" s="1183"/>
      <c r="D487" s="1185"/>
      <c r="E487" s="257"/>
    </row>
    <row r="488" spans="1:5" s="75" customFormat="1" ht="14.25" customHeight="1">
      <c r="A488" s="637"/>
      <c r="B488" s="265" t="s">
        <v>1950</v>
      </c>
      <c r="C488" s="1182"/>
      <c r="D488" s="1184"/>
      <c r="E488" s="257"/>
    </row>
    <row r="489" spans="1:5" s="75" customFormat="1" ht="14.25" customHeight="1" thickBot="1">
      <c r="A489" s="636"/>
      <c r="B489" s="266" t="s">
        <v>1951</v>
      </c>
      <c r="C489" s="1183"/>
      <c r="D489" s="1185"/>
      <c r="E489" s="257"/>
    </row>
    <row r="490" spans="1:5" s="75" customFormat="1" ht="14.25" customHeight="1">
      <c r="A490" s="264" t="s">
        <v>1952</v>
      </c>
      <c r="B490" s="265" t="s">
        <v>1953</v>
      </c>
      <c r="C490" s="1182"/>
      <c r="D490" s="1184"/>
      <c r="E490" s="257"/>
    </row>
    <row r="491" spans="1:5" s="75" customFormat="1" ht="14.25" customHeight="1" thickBot="1">
      <c r="A491" s="637" t="s">
        <v>1954</v>
      </c>
      <c r="B491" s="266" t="s">
        <v>1955</v>
      </c>
      <c r="C491" s="1183"/>
      <c r="D491" s="1185"/>
      <c r="E491" s="257"/>
    </row>
    <row r="492" spans="1:5" s="75" customFormat="1" ht="14.25" customHeight="1">
      <c r="A492" s="637"/>
      <c r="B492" s="265" t="s">
        <v>1956</v>
      </c>
      <c r="C492" s="1182"/>
      <c r="D492" s="1184"/>
      <c r="E492" s="257"/>
    </row>
    <row r="493" spans="1:5" s="75" customFormat="1" ht="14.25" customHeight="1" thickBot="1">
      <c r="A493" s="637"/>
      <c r="B493" s="266" t="s">
        <v>1957</v>
      </c>
      <c r="C493" s="1183"/>
      <c r="D493" s="1185"/>
      <c r="E493" s="257"/>
    </row>
    <row r="494" spans="1:5" s="75" customFormat="1" ht="14.25" customHeight="1">
      <c r="A494" s="637"/>
      <c r="B494" s="265" t="s">
        <v>1958</v>
      </c>
      <c r="C494" s="1182"/>
      <c r="D494" s="1184" t="s">
        <v>1959</v>
      </c>
      <c r="E494" s="257"/>
    </row>
    <row r="495" spans="1:5" s="75" customFormat="1" ht="14.25" customHeight="1" thickBot="1">
      <c r="A495" s="637"/>
      <c r="B495" s="266" t="s">
        <v>1960</v>
      </c>
      <c r="C495" s="1183"/>
      <c r="D495" s="1185"/>
      <c r="E495" s="257"/>
    </row>
    <row r="496" spans="1:5" s="75" customFormat="1" ht="14.25" customHeight="1">
      <c r="A496" s="637"/>
      <c r="B496" s="265" t="s">
        <v>1961</v>
      </c>
      <c r="C496" s="1182"/>
      <c r="D496" s="1184" t="s">
        <v>1962</v>
      </c>
      <c r="E496" s="257"/>
    </row>
    <row r="497" spans="1:5" s="75" customFormat="1" ht="14.25" customHeight="1" thickBot="1">
      <c r="A497" s="637"/>
      <c r="B497" s="266" t="s">
        <v>1963</v>
      </c>
      <c r="C497" s="1183"/>
      <c r="D497" s="1185"/>
      <c r="E497" s="257"/>
    </row>
    <row r="498" spans="1:5" s="75" customFormat="1" ht="14.25" customHeight="1">
      <c r="A498" s="637"/>
      <c r="B498" s="265" t="s">
        <v>1964</v>
      </c>
      <c r="C498" s="1182"/>
      <c r="D498" s="1184"/>
      <c r="E498" s="257"/>
    </row>
    <row r="499" spans="1:5" s="75" customFormat="1" ht="14.25" customHeight="1" thickBot="1">
      <c r="A499" s="637"/>
      <c r="B499" s="266" t="s">
        <v>1965</v>
      </c>
      <c r="C499" s="1183"/>
      <c r="D499" s="1185"/>
      <c r="E499" s="257"/>
    </row>
    <row r="500" spans="1:5" s="75" customFormat="1" ht="14.25" customHeight="1">
      <c r="A500" s="637"/>
      <c r="B500" s="265" t="s">
        <v>1966</v>
      </c>
      <c r="C500" s="1182"/>
      <c r="D500" s="1184"/>
      <c r="E500" s="257"/>
    </row>
    <row r="501" spans="1:5" s="75" customFormat="1" ht="14.25" customHeight="1" thickBot="1">
      <c r="A501" s="637"/>
      <c r="B501" s="266" t="s">
        <v>1967</v>
      </c>
      <c r="C501" s="1183"/>
      <c r="D501" s="1185"/>
      <c r="E501" s="257"/>
    </row>
    <row r="502" spans="1:5" s="75" customFormat="1" ht="14.25" customHeight="1">
      <c r="A502" s="637"/>
      <c r="B502" s="265" t="s">
        <v>1968</v>
      </c>
      <c r="C502" s="1182"/>
      <c r="D502" s="1184" t="s">
        <v>1969</v>
      </c>
      <c r="E502" s="257"/>
    </row>
    <row r="503" spans="1:5" s="75" customFormat="1" ht="14.25" customHeight="1" thickBot="1">
      <c r="A503" s="637"/>
      <c r="B503" s="266" t="s">
        <v>1970</v>
      </c>
      <c r="C503" s="1183"/>
      <c r="D503" s="1185"/>
      <c r="E503" s="257"/>
    </row>
    <row r="504" spans="1:5" s="75" customFormat="1" ht="14.25" customHeight="1">
      <c r="A504" s="637"/>
      <c r="B504" s="265" t="s">
        <v>1971</v>
      </c>
      <c r="C504" s="1182"/>
      <c r="D504" s="1184"/>
      <c r="E504" s="257"/>
    </row>
    <row r="505" spans="1:5" s="75" customFormat="1" ht="14.25" customHeight="1" thickBot="1">
      <c r="A505" s="637"/>
      <c r="B505" s="266" t="s">
        <v>1972</v>
      </c>
      <c r="C505" s="1183"/>
      <c r="D505" s="1185"/>
      <c r="E505" s="257"/>
    </row>
    <row r="506" spans="1:5" s="75" customFormat="1" ht="14.25" customHeight="1">
      <c r="A506" s="637"/>
      <c r="B506" s="265" t="s">
        <v>1973</v>
      </c>
      <c r="C506" s="1182"/>
      <c r="D506" s="1184"/>
      <c r="E506" s="257"/>
    </row>
    <row r="507" spans="1:5" s="75" customFormat="1" ht="14.25" customHeight="1" thickBot="1">
      <c r="A507" s="637"/>
      <c r="B507" s="266" t="s">
        <v>1974</v>
      </c>
      <c r="C507" s="1183"/>
      <c r="D507" s="1185"/>
      <c r="E507" s="257"/>
    </row>
    <row r="508" spans="1:5" s="75" customFormat="1" ht="14.25" customHeight="1">
      <c r="A508" s="637"/>
      <c r="B508" s="265" t="s">
        <v>1975</v>
      </c>
      <c r="C508" s="1182"/>
      <c r="D508" s="1184"/>
      <c r="E508" s="257"/>
    </row>
    <row r="509" spans="1:5" s="75" customFormat="1" ht="14.25" customHeight="1" thickBot="1">
      <c r="A509" s="636"/>
      <c r="B509" s="266" t="s">
        <v>1976</v>
      </c>
      <c r="C509" s="1183"/>
      <c r="D509" s="1185"/>
      <c r="E509" s="257"/>
    </row>
    <row r="510" spans="1:5" s="75" customFormat="1" ht="14.25" customHeight="1" thickBot="1">
      <c r="A510" s="620"/>
      <c r="B510" s="620"/>
      <c r="C510" s="620"/>
      <c r="D510" s="620"/>
      <c r="E510" s="269"/>
    </row>
    <row r="511" spans="1:5" s="75" customFormat="1" ht="14.25" customHeight="1">
      <c r="A511" s="638" t="s">
        <v>1977</v>
      </c>
      <c r="B511" s="270" t="s">
        <v>1978</v>
      </c>
      <c r="C511" s="1182"/>
      <c r="D511" s="1184"/>
      <c r="E511" s="257"/>
    </row>
    <row r="512" spans="1:5" s="75" customFormat="1" ht="14.25" customHeight="1" thickBot="1">
      <c r="A512" s="637" t="s">
        <v>1979</v>
      </c>
      <c r="B512" s="266" t="s">
        <v>1980</v>
      </c>
      <c r="C512" s="1183"/>
      <c r="D512" s="1185"/>
      <c r="E512" s="257"/>
    </row>
    <row r="513" spans="1:5" s="75" customFormat="1" ht="14.25" customHeight="1">
      <c r="A513" s="637"/>
      <c r="B513" s="265" t="s">
        <v>1981</v>
      </c>
      <c r="C513" s="1182"/>
      <c r="D513" s="1184"/>
      <c r="E513" s="257"/>
    </row>
    <row r="514" spans="1:5" s="75" customFormat="1" ht="14.25" customHeight="1" thickBot="1">
      <c r="A514" s="637"/>
      <c r="B514" s="266" t="s">
        <v>1982</v>
      </c>
      <c r="C514" s="1183"/>
      <c r="D514" s="1185"/>
      <c r="E514" s="257"/>
    </row>
    <row r="515" spans="1:5" s="75" customFormat="1" ht="14.25" customHeight="1">
      <c r="A515" s="637"/>
      <c r="B515" s="265" t="s">
        <v>1983</v>
      </c>
      <c r="C515" s="265" t="s">
        <v>1984</v>
      </c>
      <c r="D515" s="1184"/>
      <c r="E515" s="257"/>
    </row>
    <row r="516" spans="1:5" s="75" customFormat="1" ht="14.25" customHeight="1" thickBot="1">
      <c r="A516" s="637"/>
      <c r="B516" s="266" t="s">
        <v>1985</v>
      </c>
      <c r="C516" s="266" t="s">
        <v>1986</v>
      </c>
      <c r="D516" s="1185"/>
      <c r="E516" s="257"/>
    </row>
    <row r="517" spans="1:5" s="75" customFormat="1" ht="14.25" customHeight="1">
      <c r="A517" s="637"/>
      <c r="B517" s="265" t="s">
        <v>1987</v>
      </c>
      <c r="C517" s="1182"/>
      <c r="D517" s="1184"/>
      <c r="E517" s="257"/>
    </row>
    <row r="518" spans="1:5" s="75" customFormat="1" ht="14.25" customHeight="1" thickBot="1">
      <c r="A518" s="636"/>
      <c r="B518" s="266" t="s">
        <v>1988</v>
      </c>
      <c r="C518" s="1183"/>
      <c r="D518" s="1185"/>
      <c r="E518" s="257"/>
    </row>
    <row r="519" spans="1:5" s="75" customFormat="1" ht="14.25" customHeight="1">
      <c r="A519" s="264" t="s">
        <v>1989</v>
      </c>
      <c r="B519" s="265" t="s">
        <v>1990</v>
      </c>
      <c r="C519" s="265" t="s">
        <v>1991</v>
      </c>
      <c r="D519" s="1184"/>
      <c r="E519" s="257"/>
    </row>
    <row r="520" spans="1:5" s="75" customFormat="1" ht="14.25" customHeight="1" thickBot="1">
      <c r="A520" s="637" t="s">
        <v>1992</v>
      </c>
      <c r="B520" s="268" t="s">
        <v>1993</v>
      </c>
      <c r="C520" s="266" t="s">
        <v>1994</v>
      </c>
      <c r="D520" s="1185"/>
      <c r="E520" s="257"/>
    </row>
    <row r="521" spans="1:5" s="75" customFormat="1" ht="14.25" customHeight="1">
      <c r="A521" s="637"/>
      <c r="B521" s="268"/>
      <c r="C521" s="265" t="s">
        <v>1995</v>
      </c>
      <c r="D521" s="1184"/>
      <c r="E521" s="257"/>
    </row>
    <row r="522" spans="1:5" s="75" customFormat="1" ht="14.25" customHeight="1" thickBot="1">
      <c r="A522" s="637"/>
      <c r="B522" s="268"/>
      <c r="C522" s="266" t="s">
        <v>1996</v>
      </c>
      <c r="D522" s="1185"/>
      <c r="E522" s="257"/>
    </row>
    <row r="523" spans="1:5" s="75" customFormat="1" ht="14.25" customHeight="1">
      <c r="A523" s="637"/>
      <c r="B523" s="268"/>
      <c r="C523" s="265" t="s">
        <v>1997</v>
      </c>
      <c r="D523" s="1184"/>
      <c r="E523" s="257"/>
    </row>
    <row r="524" spans="1:5" s="75" customFormat="1" ht="14.25" customHeight="1" thickBot="1">
      <c r="A524" s="637"/>
      <c r="B524" s="268"/>
      <c r="C524" s="266" t="s">
        <v>1998</v>
      </c>
      <c r="D524" s="1185"/>
      <c r="E524" s="257"/>
    </row>
    <row r="525" spans="1:5" s="75" customFormat="1" ht="14.25" customHeight="1">
      <c r="A525" s="637"/>
      <c r="B525" s="268"/>
      <c r="C525" s="265" t="s">
        <v>1999</v>
      </c>
      <c r="D525" s="1184"/>
      <c r="E525" s="257"/>
    </row>
    <row r="526" spans="1:5" s="75" customFormat="1" ht="14.25" customHeight="1" thickBot="1">
      <c r="A526" s="637"/>
      <c r="B526" s="268"/>
      <c r="C526" s="266" t="s">
        <v>2000</v>
      </c>
      <c r="D526" s="1185"/>
      <c r="E526" s="257"/>
    </row>
    <row r="527" spans="1:5" s="75" customFormat="1" ht="14.25" customHeight="1">
      <c r="A527" s="637"/>
      <c r="B527" s="268"/>
      <c r="C527" s="265" t="s">
        <v>2001</v>
      </c>
      <c r="D527" s="1184"/>
      <c r="E527" s="257"/>
    </row>
    <row r="528" spans="1:5" s="75" customFormat="1" ht="14.25" customHeight="1" thickBot="1">
      <c r="A528" s="637"/>
      <c r="B528" s="268"/>
      <c r="C528" s="266" t="s">
        <v>2002</v>
      </c>
      <c r="D528" s="1185"/>
      <c r="E528" s="257"/>
    </row>
    <row r="529" spans="1:5" s="75" customFormat="1" ht="14.25" customHeight="1">
      <c r="A529" s="637"/>
      <c r="B529" s="268"/>
      <c r="C529" s="265" t="s">
        <v>2003</v>
      </c>
      <c r="D529" s="1184"/>
      <c r="E529" s="257"/>
    </row>
    <row r="530" spans="1:5" s="75" customFormat="1" ht="14.25" customHeight="1" thickBot="1">
      <c r="A530" s="637"/>
      <c r="B530" s="268"/>
      <c r="C530" s="266" t="s">
        <v>2004</v>
      </c>
      <c r="D530" s="1185"/>
      <c r="E530" s="257"/>
    </row>
    <row r="531" spans="1:5" s="75" customFormat="1" ht="14.25" customHeight="1">
      <c r="A531" s="637"/>
      <c r="B531" s="268"/>
      <c r="C531" s="265" t="s">
        <v>2005</v>
      </c>
      <c r="D531" s="1184"/>
      <c r="E531" s="257"/>
    </row>
    <row r="532" spans="1:5" s="75" customFormat="1" ht="14.25" customHeight="1" thickBot="1">
      <c r="A532" s="637"/>
      <c r="B532" s="266"/>
      <c r="C532" s="266" t="s">
        <v>2006</v>
      </c>
      <c r="D532" s="1185"/>
      <c r="E532" s="257"/>
    </row>
    <row r="533" spans="1:5" s="75" customFormat="1" ht="14.25" customHeight="1">
      <c r="A533" s="637"/>
      <c r="B533" s="265" t="s">
        <v>2007</v>
      </c>
      <c r="C533" s="1182"/>
      <c r="D533" s="1184" t="s">
        <v>2008</v>
      </c>
      <c r="E533" s="257"/>
    </row>
    <row r="534" spans="1:5" s="75" customFormat="1" ht="14.25" customHeight="1" thickBot="1">
      <c r="A534" s="637"/>
      <c r="B534" s="266" t="s">
        <v>2009</v>
      </c>
      <c r="C534" s="1183"/>
      <c r="D534" s="1185"/>
      <c r="E534" s="257"/>
    </row>
    <row r="535" spans="1:5" s="75" customFormat="1" ht="14.25" customHeight="1">
      <c r="A535" s="637"/>
      <c r="B535" s="265" t="s">
        <v>2010</v>
      </c>
      <c r="C535" s="1182"/>
      <c r="D535" s="1184" t="s">
        <v>2011</v>
      </c>
      <c r="E535" s="257"/>
    </row>
    <row r="536" spans="1:5" s="75" customFormat="1" ht="14.25" customHeight="1" thickBot="1">
      <c r="A536" s="637"/>
      <c r="B536" s="266" t="s">
        <v>2012</v>
      </c>
      <c r="C536" s="1183"/>
      <c r="D536" s="1185"/>
      <c r="E536" s="257"/>
    </row>
    <row r="537" spans="1:5" s="75" customFormat="1" ht="14.25" customHeight="1">
      <c r="A537" s="637"/>
      <c r="B537" s="265" t="s">
        <v>2013</v>
      </c>
      <c r="C537" s="1182"/>
      <c r="D537" s="1184"/>
      <c r="E537" s="257"/>
    </row>
    <row r="538" spans="1:5" s="75" customFormat="1" ht="14.25" customHeight="1" thickBot="1">
      <c r="A538" s="637"/>
      <c r="B538" s="266" t="s">
        <v>2014</v>
      </c>
      <c r="C538" s="1183"/>
      <c r="D538" s="1185"/>
      <c r="E538" s="257"/>
    </row>
    <row r="539" spans="1:5" s="75" customFormat="1" ht="14.25" customHeight="1">
      <c r="A539" s="637"/>
      <c r="B539" s="265" t="s">
        <v>2015</v>
      </c>
      <c r="C539" s="1182"/>
      <c r="D539" s="1184" t="s">
        <v>2016</v>
      </c>
      <c r="E539" s="257"/>
    </row>
    <row r="540" spans="1:5" s="75" customFormat="1" ht="14.25" customHeight="1" thickBot="1">
      <c r="A540" s="636"/>
      <c r="B540" s="266" t="s">
        <v>2017</v>
      </c>
      <c r="C540" s="1183"/>
      <c r="D540" s="1185"/>
      <c r="E540" s="257"/>
    </row>
    <row r="541" spans="1:5" s="75" customFormat="1" ht="14.25" customHeight="1">
      <c r="A541" s="264" t="s">
        <v>2018</v>
      </c>
      <c r="B541" s="265" t="s">
        <v>2019</v>
      </c>
      <c r="C541" s="1182"/>
      <c r="D541" s="1184"/>
      <c r="E541" s="257"/>
    </row>
    <row r="542" spans="1:5" s="75" customFormat="1" ht="46" thickBot="1">
      <c r="A542" s="637" t="s">
        <v>2020</v>
      </c>
      <c r="B542" s="266" t="s">
        <v>2021</v>
      </c>
      <c r="C542" s="1183"/>
      <c r="D542" s="1185"/>
      <c r="E542" s="257"/>
    </row>
    <row r="543" spans="1:5" s="75" customFormat="1" ht="14.25" customHeight="1">
      <c r="A543" s="637"/>
      <c r="B543" s="265" t="s">
        <v>2022</v>
      </c>
      <c r="C543" s="1182"/>
      <c r="D543" s="1184"/>
      <c r="E543" s="257"/>
    </row>
    <row r="544" spans="1:5" s="75" customFormat="1" ht="14.25" customHeight="1" thickBot="1">
      <c r="A544" s="637"/>
      <c r="B544" s="266" t="s">
        <v>2023</v>
      </c>
      <c r="C544" s="1183"/>
      <c r="D544" s="1185"/>
      <c r="E544" s="257"/>
    </row>
    <row r="545" spans="1:5" s="75" customFormat="1" ht="14.25" customHeight="1">
      <c r="A545" s="637"/>
      <c r="B545" s="265" t="s">
        <v>2024</v>
      </c>
      <c r="C545" s="1182"/>
      <c r="D545" s="1184" t="s">
        <v>2025</v>
      </c>
      <c r="E545" s="257"/>
    </row>
    <row r="546" spans="1:5" s="75" customFormat="1" ht="14.25" customHeight="1" thickBot="1">
      <c r="A546" s="637"/>
      <c r="B546" s="266" t="s">
        <v>2026</v>
      </c>
      <c r="C546" s="1183"/>
      <c r="D546" s="1185"/>
      <c r="E546" s="257"/>
    </row>
    <row r="547" spans="1:5" s="75" customFormat="1" ht="14.25" customHeight="1">
      <c r="A547" s="637"/>
      <c r="B547" s="265" t="s">
        <v>2027</v>
      </c>
      <c r="C547" s="1182"/>
      <c r="D547" s="1184"/>
      <c r="E547" s="257"/>
    </row>
    <row r="548" spans="1:5" s="75" customFormat="1" ht="14.25" customHeight="1" thickBot="1">
      <c r="A548" s="637"/>
      <c r="B548" s="266" t="s">
        <v>2028</v>
      </c>
      <c r="C548" s="1183"/>
      <c r="D548" s="1185"/>
      <c r="E548" s="257"/>
    </row>
    <row r="549" spans="1:5" s="75" customFormat="1" ht="14.25" customHeight="1">
      <c r="A549" s="637"/>
      <c r="B549" s="265" t="s">
        <v>2029</v>
      </c>
      <c r="C549" s="1182"/>
      <c r="D549" s="1184"/>
      <c r="E549" s="257"/>
    </row>
    <row r="550" spans="1:5" s="75" customFormat="1" ht="14.25" customHeight="1" thickBot="1">
      <c r="A550" s="637"/>
      <c r="B550" s="266" t="s">
        <v>2030</v>
      </c>
      <c r="C550" s="1183"/>
      <c r="D550" s="1185"/>
      <c r="E550" s="257"/>
    </row>
    <row r="551" spans="1:5" s="75" customFormat="1" ht="14.25" customHeight="1">
      <c r="A551" s="637"/>
      <c r="B551" s="265" t="s">
        <v>2031</v>
      </c>
      <c r="C551" s="1182"/>
      <c r="D551" s="1184"/>
      <c r="E551" s="257"/>
    </row>
    <row r="552" spans="1:5" s="75" customFormat="1" ht="14.25" customHeight="1" thickBot="1">
      <c r="A552" s="636"/>
      <c r="B552" s="266" t="s">
        <v>2032</v>
      </c>
      <c r="C552" s="1183"/>
      <c r="D552" s="1185"/>
      <c r="E552" s="257"/>
    </row>
    <row r="553" spans="1:5" s="75" customFormat="1" ht="14.25" customHeight="1">
      <c r="A553" s="264" t="s">
        <v>2033</v>
      </c>
      <c r="B553" s="265" t="s">
        <v>2034</v>
      </c>
      <c r="C553" s="1182"/>
      <c r="D553" s="1184" t="s">
        <v>2035</v>
      </c>
      <c r="E553" s="257"/>
    </row>
    <row r="554" spans="1:5" s="75" customFormat="1" ht="14.25" customHeight="1" thickBot="1">
      <c r="A554" s="637" t="s">
        <v>2036</v>
      </c>
      <c r="B554" s="266" t="s">
        <v>2037</v>
      </c>
      <c r="C554" s="1183"/>
      <c r="D554" s="1185"/>
      <c r="E554" s="257"/>
    </row>
    <row r="555" spans="1:5" s="75" customFormat="1" ht="14.25" customHeight="1">
      <c r="A555" s="637"/>
      <c r="B555" s="265" t="s">
        <v>2038</v>
      </c>
      <c r="C555" s="1182"/>
      <c r="D555" s="1184" t="s">
        <v>2039</v>
      </c>
      <c r="E555" s="257"/>
    </row>
    <row r="556" spans="1:5" s="75" customFormat="1" ht="14.25" customHeight="1" thickBot="1">
      <c r="A556" s="637"/>
      <c r="B556" s="266" t="s">
        <v>2040</v>
      </c>
      <c r="C556" s="1183"/>
      <c r="D556" s="1185"/>
      <c r="E556" s="257"/>
    </row>
    <row r="557" spans="1:5" s="75" customFormat="1" ht="14.25" customHeight="1">
      <c r="A557" s="637"/>
      <c r="B557" s="265" t="s">
        <v>2041</v>
      </c>
      <c r="C557" s="1182"/>
      <c r="D557" s="1184"/>
      <c r="E557" s="257"/>
    </row>
    <row r="558" spans="1:5" s="75" customFormat="1" ht="14.25" customHeight="1" thickBot="1">
      <c r="A558" s="637"/>
      <c r="B558" s="266" t="s">
        <v>2042</v>
      </c>
      <c r="C558" s="1183"/>
      <c r="D558" s="1185"/>
      <c r="E558" s="257"/>
    </row>
    <row r="559" spans="1:5" s="75" customFormat="1" ht="14.25" customHeight="1">
      <c r="A559" s="637"/>
      <c r="B559" s="265" t="s">
        <v>2043</v>
      </c>
      <c r="C559" s="1182"/>
      <c r="D559" s="1184" t="s">
        <v>2044</v>
      </c>
      <c r="E559" s="257"/>
    </row>
    <row r="560" spans="1:5" s="75" customFormat="1" ht="14.25" customHeight="1" thickBot="1">
      <c r="A560" s="637"/>
      <c r="B560" s="266" t="s">
        <v>2045</v>
      </c>
      <c r="C560" s="1183"/>
      <c r="D560" s="1185"/>
      <c r="E560" s="257"/>
    </row>
    <row r="561" spans="1:5" s="75" customFormat="1" ht="14.25" customHeight="1">
      <c r="A561" s="637"/>
      <c r="B561" s="265" t="s">
        <v>2046</v>
      </c>
      <c r="C561" s="1182"/>
      <c r="D561" s="1184" t="s">
        <v>2047</v>
      </c>
      <c r="E561" s="257"/>
    </row>
    <row r="562" spans="1:5" s="75" customFormat="1" ht="14.25" customHeight="1" thickBot="1">
      <c r="A562" s="637"/>
      <c r="B562" s="266" t="s">
        <v>2048</v>
      </c>
      <c r="C562" s="1183"/>
      <c r="D562" s="1185"/>
      <c r="E562" s="257"/>
    </row>
    <row r="563" spans="1:5" s="75" customFormat="1" ht="14.25" customHeight="1">
      <c r="A563" s="637"/>
      <c r="B563" s="265" t="s">
        <v>2049</v>
      </c>
      <c r="C563" s="265" t="s">
        <v>2050</v>
      </c>
      <c r="D563" s="1184"/>
      <c r="E563" s="257"/>
    </row>
    <row r="564" spans="1:5" s="75" customFormat="1" ht="14.25" customHeight="1" thickBot="1">
      <c r="A564" s="637"/>
      <c r="B564" s="268" t="s">
        <v>2051</v>
      </c>
      <c r="C564" s="266" t="s">
        <v>2052</v>
      </c>
      <c r="D564" s="1185"/>
      <c r="E564" s="257"/>
    </row>
    <row r="565" spans="1:5" s="75" customFormat="1" ht="14.25" customHeight="1">
      <c r="A565" s="637"/>
      <c r="B565" s="268"/>
      <c r="C565" s="265" t="s">
        <v>2053</v>
      </c>
      <c r="D565" s="1184"/>
      <c r="E565" s="257"/>
    </row>
    <row r="566" spans="1:5" s="75" customFormat="1" ht="14.25" customHeight="1" thickBot="1">
      <c r="A566" s="637"/>
      <c r="B566" s="266"/>
      <c r="C566" s="266" t="s">
        <v>2054</v>
      </c>
      <c r="D566" s="1185"/>
      <c r="E566" s="257"/>
    </row>
    <row r="567" spans="1:5" s="75" customFormat="1" ht="14.25" customHeight="1">
      <c r="A567" s="637"/>
      <c r="B567" s="265" t="s">
        <v>2055</v>
      </c>
      <c r="C567" s="1182"/>
      <c r="D567" s="1184" t="s">
        <v>2056</v>
      </c>
      <c r="E567" s="257"/>
    </row>
    <row r="568" spans="1:5" s="75" customFormat="1" ht="14.25" customHeight="1" thickBot="1">
      <c r="A568" s="637"/>
      <c r="B568" s="266" t="s">
        <v>2057</v>
      </c>
      <c r="C568" s="1183"/>
      <c r="D568" s="1185"/>
      <c r="E568" s="257"/>
    </row>
    <row r="569" spans="1:5" s="75" customFormat="1" ht="14.25" customHeight="1">
      <c r="A569" s="637"/>
      <c r="B569" s="265" t="s">
        <v>2058</v>
      </c>
      <c r="C569" s="1182"/>
      <c r="D569" s="1184"/>
      <c r="E569" s="257"/>
    </row>
    <row r="570" spans="1:5" s="75" customFormat="1" ht="14.25" customHeight="1" thickBot="1">
      <c r="A570" s="636"/>
      <c r="B570" s="266" t="s">
        <v>2059</v>
      </c>
      <c r="C570" s="1183"/>
      <c r="D570" s="1185"/>
      <c r="E570" s="257"/>
    </row>
    <row r="571" spans="1:5" s="75" customFormat="1" ht="14.25" customHeight="1">
      <c r="A571" s="264" t="s">
        <v>2060</v>
      </c>
      <c r="B571" s="1182"/>
      <c r="C571" s="1182"/>
      <c r="D571" s="1184"/>
      <c r="E571" s="257"/>
    </row>
    <row r="572" spans="1:5" s="75" customFormat="1" ht="14.25" customHeight="1" thickBot="1">
      <c r="A572" s="636" t="s">
        <v>2061</v>
      </c>
      <c r="B572" s="1183"/>
      <c r="C572" s="1183"/>
      <c r="D572" s="1185"/>
      <c r="E572" s="257"/>
    </row>
    <row r="573" spans="1:5" s="75" customFormat="1" ht="14.25" customHeight="1">
      <c r="A573" s="620" t="s">
        <v>1702</v>
      </c>
      <c r="B573" s="620"/>
      <c r="C573" s="620"/>
      <c r="D573" s="620"/>
      <c r="E573" s="269"/>
    </row>
  </sheetData>
  <mergeCells count="492">
    <mergeCell ref="C5:C6"/>
    <mergeCell ref="D5:D6"/>
    <mergeCell ref="C7:C8"/>
    <mergeCell ref="D7:D8"/>
    <mergeCell ref="A1:D1"/>
    <mergeCell ref="A2:D2"/>
    <mergeCell ref="A3:D3"/>
    <mergeCell ref="C15:C16"/>
    <mergeCell ref="D15:D16"/>
    <mergeCell ref="C17:C18"/>
    <mergeCell ref="D17:D18"/>
    <mergeCell ref="C19:C20"/>
    <mergeCell ref="D19:D20"/>
    <mergeCell ref="C9:C10"/>
    <mergeCell ref="D9:D10"/>
    <mergeCell ref="B11:B12"/>
    <mergeCell ref="C11:C12"/>
    <mergeCell ref="D11:D12"/>
    <mergeCell ref="C13:C14"/>
    <mergeCell ref="D13:D14"/>
    <mergeCell ref="C27:C28"/>
    <mergeCell ref="D27:D28"/>
    <mergeCell ref="C29:C30"/>
    <mergeCell ref="D29:D30"/>
    <mergeCell ref="D31:D32"/>
    <mergeCell ref="D33:D34"/>
    <mergeCell ref="C21:C22"/>
    <mergeCell ref="D21:D22"/>
    <mergeCell ref="C23:C24"/>
    <mergeCell ref="D23:D24"/>
    <mergeCell ref="C25:C26"/>
    <mergeCell ref="D25:D26"/>
    <mergeCell ref="C41:C42"/>
    <mergeCell ref="D41:D42"/>
    <mergeCell ref="C43:C44"/>
    <mergeCell ref="D43:D44"/>
    <mergeCell ref="C45:C46"/>
    <mergeCell ref="D45:D46"/>
    <mergeCell ref="C35:C36"/>
    <mergeCell ref="D35:D36"/>
    <mergeCell ref="C37:C38"/>
    <mergeCell ref="D37:D38"/>
    <mergeCell ref="C39:C40"/>
    <mergeCell ref="D39:D40"/>
    <mergeCell ref="C53:C54"/>
    <mergeCell ref="D53:D54"/>
    <mergeCell ref="C55:C56"/>
    <mergeCell ref="D55:D56"/>
    <mergeCell ref="C57:C58"/>
    <mergeCell ref="D57:D58"/>
    <mergeCell ref="C47:C48"/>
    <mergeCell ref="D47:D48"/>
    <mergeCell ref="C49:C50"/>
    <mergeCell ref="D49:D50"/>
    <mergeCell ref="C51:C52"/>
    <mergeCell ref="D51:D52"/>
    <mergeCell ref="C65:C66"/>
    <mergeCell ref="D65:D66"/>
    <mergeCell ref="D67:D68"/>
    <mergeCell ref="D69:D70"/>
    <mergeCell ref="D71:D72"/>
    <mergeCell ref="D73:D74"/>
    <mergeCell ref="C59:C60"/>
    <mergeCell ref="D59:D60"/>
    <mergeCell ref="C61:C62"/>
    <mergeCell ref="D61:D62"/>
    <mergeCell ref="C63:C64"/>
    <mergeCell ref="D63:D64"/>
    <mergeCell ref="D87:D88"/>
    <mergeCell ref="D89:D90"/>
    <mergeCell ref="D91:D92"/>
    <mergeCell ref="D93:D94"/>
    <mergeCell ref="C95:C96"/>
    <mergeCell ref="D95:D96"/>
    <mergeCell ref="D75:D76"/>
    <mergeCell ref="D77:D78"/>
    <mergeCell ref="D79:D80"/>
    <mergeCell ref="D81:D82"/>
    <mergeCell ref="D83:D84"/>
    <mergeCell ref="D85:D86"/>
    <mergeCell ref="C103:C104"/>
    <mergeCell ref="D103:D104"/>
    <mergeCell ref="C105:C106"/>
    <mergeCell ref="D105:D106"/>
    <mergeCell ref="C107:C108"/>
    <mergeCell ref="D107:D108"/>
    <mergeCell ref="C97:C98"/>
    <mergeCell ref="D97:D98"/>
    <mergeCell ref="C99:C100"/>
    <mergeCell ref="D99:D100"/>
    <mergeCell ref="C101:C102"/>
    <mergeCell ref="D101:D102"/>
    <mergeCell ref="C115:C116"/>
    <mergeCell ref="D115:D116"/>
    <mergeCell ref="C117:C121"/>
    <mergeCell ref="D117:D121"/>
    <mergeCell ref="C122:C123"/>
    <mergeCell ref="D122:D123"/>
    <mergeCell ref="C109:C110"/>
    <mergeCell ref="D109:D110"/>
    <mergeCell ref="C111:C112"/>
    <mergeCell ref="D111:D112"/>
    <mergeCell ref="C113:C114"/>
    <mergeCell ref="D113:D114"/>
    <mergeCell ref="C130:C131"/>
    <mergeCell ref="D130:D131"/>
    <mergeCell ref="C132:C133"/>
    <mergeCell ref="D132:D133"/>
    <mergeCell ref="C134:C135"/>
    <mergeCell ref="D134:D135"/>
    <mergeCell ref="C124:C125"/>
    <mergeCell ref="D124:D125"/>
    <mergeCell ref="C126:C127"/>
    <mergeCell ref="D126:D127"/>
    <mergeCell ref="C128:C129"/>
    <mergeCell ref="D128:D129"/>
    <mergeCell ref="D146:D147"/>
    <mergeCell ref="C148:C149"/>
    <mergeCell ref="D148:D149"/>
    <mergeCell ref="C150:C151"/>
    <mergeCell ref="D150:D151"/>
    <mergeCell ref="C152:C153"/>
    <mergeCell ref="D152:D153"/>
    <mergeCell ref="C136:C137"/>
    <mergeCell ref="D136:D137"/>
    <mergeCell ref="D138:D139"/>
    <mergeCell ref="D140:D141"/>
    <mergeCell ref="D142:D143"/>
    <mergeCell ref="D144:D145"/>
    <mergeCell ref="C160:C161"/>
    <mergeCell ref="D160:D161"/>
    <mergeCell ref="C162:C163"/>
    <mergeCell ref="D162:D163"/>
    <mergeCell ref="C164:C165"/>
    <mergeCell ref="D164:D165"/>
    <mergeCell ref="C154:C155"/>
    <mergeCell ref="D154:D155"/>
    <mergeCell ref="C156:C157"/>
    <mergeCell ref="D156:D157"/>
    <mergeCell ref="C158:C159"/>
    <mergeCell ref="D158:D159"/>
    <mergeCell ref="C172:C173"/>
    <mergeCell ref="D172:D173"/>
    <mergeCell ref="C174:C175"/>
    <mergeCell ref="D174:D175"/>
    <mergeCell ref="C176:C177"/>
    <mergeCell ref="D176:D177"/>
    <mergeCell ref="C166:C167"/>
    <mergeCell ref="D166:D167"/>
    <mergeCell ref="C168:C169"/>
    <mergeCell ref="D168:D169"/>
    <mergeCell ref="C170:C171"/>
    <mergeCell ref="D170:D171"/>
    <mergeCell ref="C184:C185"/>
    <mergeCell ref="D184:D185"/>
    <mergeCell ref="C186:C187"/>
    <mergeCell ref="D186:D187"/>
    <mergeCell ref="C188:C189"/>
    <mergeCell ref="D188:D189"/>
    <mergeCell ref="C178:C179"/>
    <mergeCell ref="D178:D179"/>
    <mergeCell ref="C180:C181"/>
    <mergeCell ref="D180:D181"/>
    <mergeCell ref="C182:C183"/>
    <mergeCell ref="D182:D183"/>
    <mergeCell ref="D200:D201"/>
    <mergeCell ref="D202:D203"/>
    <mergeCell ref="C204:C205"/>
    <mergeCell ref="D204:D205"/>
    <mergeCell ref="C206:C207"/>
    <mergeCell ref="D206:D207"/>
    <mergeCell ref="C190:C191"/>
    <mergeCell ref="D190:D191"/>
    <mergeCell ref="C192:C193"/>
    <mergeCell ref="D192:D193"/>
    <mergeCell ref="D196:D197"/>
    <mergeCell ref="D198:D199"/>
    <mergeCell ref="C214:C215"/>
    <mergeCell ref="D214:D215"/>
    <mergeCell ref="C216:C217"/>
    <mergeCell ref="D216:D217"/>
    <mergeCell ref="C218:C219"/>
    <mergeCell ref="D218:D219"/>
    <mergeCell ref="C208:C209"/>
    <mergeCell ref="D208:D209"/>
    <mergeCell ref="C210:C211"/>
    <mergeCell ref="D210:D211"/>
    <mergeCell ref="C212:C213"/>
    <mergeCell ref="D212:D213"/>
    <mergeCell ref="C226:C227"/>
    <mergeCell ref="D226:D227"/>
    <mergeCell ref="C228:C229"/>
    <mergeCell ref="D228:D229"/>
    <mergeCell ref="D230:D231"/>
    <mergeCell ref="D232:D233"/>
    <mergeCell ref="C220:C221"/>
    <mergeCell ref="D220:D221"/>
    <mergeCell ref="C222:C223"/>
    <mergeCell ref="D222:D223"/>
    <mergeCell ref="C224:C225"/>
    <mergeCell ref="D224:D225"/>
    <mergeCell ref="C242:C243"/>
    <mergeCell ref="D242:D243"/>
    <mergeCell ref="C244:C245"/>
    <mergeCell ref="D244:D245"/>
    <mergeCell ref="C246:C247"/>
    <mergeCell ref="D246:D247"/>
    <mergeCell ref="D234:D235"/>
    <mergeCell ref="D236:D237"/>
    <mergeCell ref="C238:C239"/>
    <mergeCell ref="D238:D239"/>
    <mergeCell ref="C240:C241"/>
    <mergeCell ref="D240:D241"/>
    <mergeCell ref="C254:C255"/>
    <mergeCell ref="D254:D255"/>
    <mergeCell ref="C256:C257"/>
    <mergeCell ref="D256:D257"/>
    <mergeCell ref="C258:C259"/>
    <mergeCell ref="D258:D259"/>
    <mergeCell ref="C248:C249"/>
    <mergeCell ref="D248:D249"/>
    <mergeCell ref="C250:C251"/>
    <mergeCell ref="D250:D251"/>
    <mergeCell ref="C252:C253"/>
    <mergeCell ref="D252:D253"/>
    <mergeCell ref="C266:C267"/>
    <mergeCell ref="D266:D267"/>
    <mergeCell ref="C268:C269"/>
    <mergeCell ref="D268:D269"/>
    <mergeCell ref="C270:C271"/>
    <mergeCell ref="D270:D271"/>
    <mergeCell ref="C260:C261"/>
    <mergeCell ref="D260:D261"/>
    <mergeCell ref="C262:C263"/>
    <mergeCell ref="D262:D263"/>
    <mergeCell ref="C264:C265"/>
    <mergeCell ref="D264:D265"/>
    <mergeCell ref="C278:C279"/>
    <mergeCell ref="D278:D279"/>
    <mergeCell ref="C280:C281"/>
    <mergeCell ref="D280:D281"/>
    <mergeCell ref="C282:C283"/>
    <mergeCell ref="D282:D283"/>
    <mergeCell ref="C272:C273"/>
    <mergeCell ref="D272:D273"/>
    <mergeCell ref="C274:C275"/>
    <mergeCell ref="D274:D275"/>
    <mergeCell ref="C276:C277"/>
    <mergeCell ref="D276:D277"/>
    <mergeCell ref="B290:B291"/>
    <mergeCell ref="C290:C291"/>
    <mergeCell ref="D290:D291"/>
    <mergeCell ref="D298:D299"/>
    <mergeCell ref="D300:D301"/>
    <mergeCell ref="D302:D303"/>
    <mergeCell ref="C284:C285"/>
    <mergeCell ref="D284:D285"/>
    <mergeCell ref="C286:C287"/>
    <mergeCell ref="D286:D287"/>
    <mergeCell ref="C288:C289"/>
    <mergeCell ref="D288:D289"/>
    <mergeCell ref="C312:C313"/>
    <mergeCell ref="D312:D313"/>
    <mergeCell ref="D314:D316"/>
    <mergeCell ref="D317:D318"/>
    <mergeCell ref="D319:D320"/>
    <mergeCell ref="D321:D322"/>
    <mergeCell ref="D304:D305"/>
    <mergeCell ref="C306:C307"/>
    <mergeCell ref="D306:D307"/>
    <mergeCell ref="C308:C309"/>
    <mergeCell ref="D308:D309"/>
    <mergeCell ref="C310:C311"/>
    <mergeCell ref="D310:D311"/>
    <mergeCell ref="C333:C334"/>
    <mergeCell ref="D333:D334"/>
    <mergeCell ref="D335:D336"/>
    <mergeCell ref="D337:D338"/>
    <mergeCell ref="D339:D340"/>
    <mergeCell ref="D341:D342"/>
    <mergeCell ref="D323:D324"/>
    <mergeCell ref="D325:D326"/>
    <mergeCell ref="D327:D328"/>
    <mergeCell ref="D329:D330"/>
    <mergeCell ref="C331:C332"/>
    <mergeCell ref="D331:D332"/>
    <mergeCell ref="D355:D356"/>
    <mergeCell ref="D357:D358"/>
    <mergeCell ref="C359:C360"/>
    <mergeCell ref="D359:D360"/>
    <mergeCell ref="C361:C362"/>
    <mergeCell ref="D361:D362"/>
    <mergeCell ref="D343:D344"/>
    <mergeCell ref="D345:D346"/>
    <mergeCell ref="D347:D348"/>
    <mergeCell ref="D349:D350"/>
    <mergeCell ref="D351:D352"/>
    <mergeCell ref="D353:D354"/>
    <mergeCell ref="D369:D370"/>
    <mergeCell ref="D371:D372"/>
    <mergeCell ref="D373:D374"/>
    <mergeCell ref="C375:C377"/>
    <mergeCell ref="D375:D377"/>
    <mergeCell ref="C378:C380"/>
    <mergeCell ref="D378:D380"/>
    <mergeCell ref="C363:C364"/>
    <mergeCell ref="D363:D364"/>
    <mergeCell ref="C365:C366"/>
    <mergeCell ref="D365:D366"/>
    <mergeCell ref="C367:C368"/>
    <mergeCell ref="D367:D368"/>
    <mergeCell ref="C387:C388"/>
    <mergeCell ref="D387:D388"/>
    <mergeCell ref="C389:C390"/>
    <mergeCell ref="D389:D390"/>
    <mergeCell ref="C391:C392"/>
    <mergeCell ref="D391:D392"/>
    <mergeCell ref="C381:C382"/>
    <mergeCell ref="D381:D382"/>
    <mergeCell ref="C383:C384"/>
    <mergeCell ref="D383:D384"/>
    <mergeCell ref="C385:C386"/>
    <mergeCell ref="D385:D386"/>
    <mergeCell ref="C399:C400"/>
    <mergeCell ref="D399:D400"/>
    <mergeCell ref="C401:C402"/>
    <mergeCell ref="D401:D402"/>
    <mergeCell ref="C403:C404"/>
    <mergeCell ref="D403:D404"/>
    <mergeCell ref="C393:C394"/>
    <mergeCell ref="D393:D394"/>
    <mergeCell ref="C395:C396"/>
    <mergeCell ref="D395:D396"/>
    <mergeCell ref="C397:C398"/>
    <mergeCell ref="D397:D398"/>
    <mergeCell ref="C411:C412"/>
    <mergeCell ref="D411:D412"/>
    <mergeCell ref="C413:C414"/>
    <mergeCell ref="D413:D414"/>
    <mergeCell ref="C415:C416"/>
    <mergeCell ref="D415:D416"/>
    <mergeCell ref="C405:C406"/>
    <mergeCell ref="D405:D406"/>
    <mergeCell ref="C407:C408"/>
    <mergeCell ref="D407:D408"/>
    <mergeCell ref="C409:C410"/>
    <mergeCell ref="D409:D410"/>
    <mergeCell ref="C423:C424"/>
    <mergeCell ref="D423:D424"/>
    <mergeCell ref="C425:C426"/>
    <mergeCell ref="D425:D426"/>
    <mergeCell ref="C427:C428"/>
    <mergeCell ref="D427:D428"/>
    <mergeCell ref="C417:C418"/>
    <mergeCell ref="D417:D418"/>
    <mergeCell ref="C419:C420"/>
    <mergeCell ref="D419:D420"/>
    <mergeCell ref="C421:C422"/>
    <mergeCell ref="D421:D422"/>
    <mergeCell ref="C435:C436"/>
    <mergeCell ref="D435:D436"/>
    <mergeCell ref="C437:C438"/>
    <mergeCell ref="D437:D438"/>
    <mergeCell ref="C439:C440"/>
    <mergeCell ref="D439:D440"/>
    <mergeCell ref="C429:C430"/>
    <mergeCell ref="D429:D430"/>
    <mergeCell ref="C431:C432"/>
    <mergeCell ref="D431:D432"/>
    <mergeCell ref="C433:C434"/>
    <mergeCell ref="D433:D434"/>
    <mergeCell ref="C447:C448"/>
    <mergeCell ref="D447:D448"/>
    <mergeCell ref="C449:C450"/>
    <mergeCell ref="D449:D450"/>
    <mergeCell ref="C451:C452"/>
    <mergeCell ref="D451:D452"/>
    <mergeCell ref="C441:C442"/>
    <mergeCell ref="D441:D442"/>
    <mergeCell ref="C443:C444"/>
    <mergeCell ref="D443:D444"/>
    <mergeCell ref="C445:C446"/>
    <mergeCell ref="D445:D446"/>
    <mergeCell ref="B462:B463"/>
    <mergeCell ref="C462:C463"/>
    <mergeCell ref="D462:D463"/>
    <mergeCell ref="B464:B465"/>
    <mergeCell ref="C464:C465"/>
    <mergeCell ref="D464:D465"/>
    <mergeCell ref="B453:B454"/>
    <mergeCell ref="C453:C454"/>
    <mergeCell ref="D453:D454"/>
    <mergeCell ref="B455:B456"/>
    <mergeCell ref="C455:C456"/>
    <mergeCell ref="D455:D456"/>
    <mergeCell ref="C472:C473"/>
    <mergeCell ref="D472:D473"/>
    <mergeCell ref="C474:C475"/>
    <mergeCell ref="D474:D475"/>
    <mergeCell ref="C476:C477"/>
    <mergeCell ref="D476:D477"/>
    <mergeCell ref="C466:C467"/>
    <mergeCell ref="D466:D467"/>
    <mergeCell ref="C468:C469"/>
    <mergeCell ref="D468:D469"/>
    <mergeCell ref="C470:C471"/>
    <mergeCell ref="D470:D471"/>
    <mergeCell ref="C484:C485"/>
    <mergeCell ref="D484:D485"/>
    <mergeCell ref="C486:C487"/>
    <mergeCell ref="D486:D487"/>
    <mergeCell ref="C488:C489"/>
    <mergeCell ref="D488:D489"/>
    <mergeCell ref="C478:C479"/>
    <mergeCell ref="D478:D479"/>
    <mergeCell ref="C480:C481"/>
    <mergeCell ref="D480:D481"/>
    <mergeCell ref="C482:C483"/>
    <mergeCell ref="D482:D483"/>
    <mergeCell ref="C496:C497"/>
    <mergeCell ref="D496:D497"/>
    <mergeCell ref="C498:C499"/>
    <mergeCell ref="D498:D499"/>
    <mergeCell ref="C500:C501"/>
    <mergeCell ref="D500:D501"/>
    <mergeCell ref="C490:C491"/>
    <mergeCell ref="D490:D491"/>
    <mergeCell ref="C492:C493"/>
    <mergeCell ref="D492:D493"/>
    <mergeCell ref="C494:C495"/>
    <mergeCell ref="D494:D495"/>
    <mergeCell ref="C508:C509"/>
    <mergeCell ref="D508:D509"/>
    <mergeCell ref="C511:C512"/>
    <mergeCell ref="D511:D512"/>
    <mergeCell ref="C513:C514"/>
    <mergeCell ref="D513:D514"/>
    <mergeCell ref="C502:C503"/>
    <mergeCell ref="D502:D503"/>
    <mergeCell ref="C504:C505"/>
    <mergeCell ref="D504:D505"/>
    <mergeCell ref="C506:C507"/>
    <mergeCell ref="D506:D507"/>
    <mergeCell ref="D525:D526"/>
    <mergeCell ref="D527:D528"/>
    <mergeCell ref="D529:D530"/>
    <mergeCell ref="D531:D532"/>
    <mergeCell ref="C533:C534"/>
    <mergeCell ref="D533:D534"/>
    <mergeCell ref="D515:D516"/>
    <mergeCell ref="C517:C518"/>
    <mergeCell ref="D517:D518"/>
    <mergeCell ref="D519:D520"/>
    <mergeCell ref="D521:D522"/>
    <mergeCell ref="D523:D524"/>
    <mergeCell ref="C541:C542"/>
    <mergeCell ref="D541:D542"/>
    <mergeCell ref="C543:C544"/>
    <mergeCell ref="D543:D544"/>
    <mergeCell ref="C545:C546"/>
    <mergeCell ref="D545:D546"/>
    <mergeCell ref="C535:C536"/>
    <mergeCell ref="D535:D536"/>
    <mergeCell ref="C537:C538"/>
    <mergeCell ref="D537:D538"/>
    <mergeCell ref="C539:C540"/>
    <mergeCell ref="D539:D540"/>
    <mergeCell ref="C553:C554"/>
    <mergeCell ref="D553:D554"/>
    <mergeCell ref="C555:C556"/>
    <mergeCell ref="D555:D556"/>
    <mergeCell ref="C557:C558"/>
    <mergeCell ref="D557:D558"/>
    <mergeCell ref="C547:C548"/>
    <mergeCell ref="D547:D548"/>
    <mergeCell ref="C549:C550"/>
    <mergeCell ref="D549:D550"/>
    <mergeCell ref="C551:C552"/>
    <mergeCell ref="D551:D552"/>
    <mergeCell ref="C567:C568"/>
    <mergeCell ref="D567:D568"/>
    <mergeCell ref="C569:C570"/>
    <mergeCell ref="D569:D570"/>
    <mergeCell ref="B571:B572"/>
    <mergeCell ref="C571:C572"/>
    <mergeCell ref="D571:D572"/>
    <mergeCell ref="C559:C560"/>
    <mergeCell ref="D559:D560"/>
    <mergeCell ref="C561:C562"/>
    <mergeCell ref="D561:D562"/>
    <mergeCell ref="D563:D564"/>
    <mergeCell ref="D565:D566"/>
  </mergeCells>
  <hyperlinks>
    <hyperlink ref="A22" r:id="rId1" display="http://unstats.un.org/unsd/cr/registry/regcs.asp?Cl=16&amp;Lg=1&amp;Co=311" xr:uid="{00000000-0004-0000-1C00-000000000000}"/>
    <hyperlink ref="B112" r:id="rId2" display="http://unstats.un.org/unsd/cr/registry/regcs.asp?Cl=16&amp;Lg=1&amp;Co=3811" xr:uid="{00000000-0004-0000-1C00-000001000000}"/>
    <hyperlink ref="B113" r:id="rId3" display="http://unstats.un.org/unsd/cr/registry/regcs.asp?Cl=16&amp;Lg=1&amp;Co=3812" xr:uid="{00000000-0004-0000-1C00-000002000000}"/>
    <hyperlink ref="B114" r:id="rId4" display="http://unstats.un.org/unsd/cr/registry/regcs.asp?Cl=16&amp;Lg=1&amp;Co=3813" xr:uid="{00000000-0004-0000-1C00-000003000000}"/>
    <hyperlink ref="B116" r:id="rId5" display="http://unstats.un.org/unsd/cr/registry/regcs.asp?Cl=16&amp;Lg=1&amp;Co=3814" xr:uid="{00000000-0004-0000-1C00-000004000000}"/>
    <hyperlink ref="B117" r:id="rId6" display="http://unstats.un.org/unsd/cr/registry/regcs.asp?Cl=16&amp;Lg=1&amp;Co=3816" xr:uid="{00000000-0004-0000-1C00-000005000000}"/>
    <hyperlink ref="C112" r:id="rId7" display="http://unstats.un.org/unsd/cr/registry/regcs.asp?Cl=16&amp;Lg=1&amp;Co=38112" xr:uid="{00000000-0004-0000-1C00-000006000000}"/>
    <hyperlink ref="A36" r:id="rId8" display="http://unstats.un.org/unsd/cr/registry/regcs.asp?Cl=16&amp;Lg=1&amp;Co=312" xr:uid="{00000000-0004-0000-1C00-000007000000}"/>
    <hyperlink ref="A49" r:id="rId9" display="http://unstats.un.org/unsd/cr/registry/regcs.asp?Cl=16&amp;Lg=1&amp;Co=316" xr:uid="{00000000-0004-0000-1C00-000008000000}"/>
    <hyperlink ref="A56" r:id="rId10" display="http://unstats.un.org/unsd/cr/registry/regcs.asp?Cl=16&amp;Lg=1&amp;Co=317" xr:uid="{00000000-0004-0000-1C00-000009000000}"/>
    <hyperlink ref="C23" r:id="rId11" display="http://unstats.un.org/unsd/cr/registry/regcs.asp?Cl=16&amp;Lg=1&amp;Co=31100" xr:uid="{00000000-0004-0000-1C00-00000A000000}"/>
  </hyperlinks>
  <pageMargins left="0.7" right="0.7" top="0.75" bottom="0.75" header="0.3" footer="0.3"/>
  <pageSetup paperSize="9" scale="86" orientation="portrait" r:id="rId1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A351"/>
  <sheetViews>
    <sheetView tabSelected="1" view="pageBreakPreview" zoomScale="75" zoomScaleNormal="100" zoomScaleSheetLayoutView="75" workbookViewId="0">
      <pane ySplit="5" topLeftCell="A6" activePane="bottomLeft" state="frozen"/>
      <selection pane="bottomLeft" activeCell="A4" sqref="A4"/>
    </sheetView>
  </sheetViews>
  <sheetFormatPr baseColWidth="10" defaultColWidth="9" defaultRowHeight="14"/>
  <cols>
    <col min="1" max="1" width="20.1640625" style="663" customWidth="1"/>
    <col min="2" max="2" width="8" style="663" customWidth="1"/>
    <col min="3" max="3" width="7.1640625" style="663" customWidth="1"/>
    <col min="4" max="4" width="36.6640625" style="663" customWidth="1"/>
    <col min="5" max="5" width="12.5" style="663" customWidth="1"/>
    <col min="6" max="6" width="44.5" style="663" customWidth="1"/>
    <col min="7" max="7" width="12.33203125" style="663" customWidth="1"/>
    <col min="8" max="8" width="29.33203125" style="663" customWidth="1"/>
    <col min="9" max="9" width="7.1640625" style="663" customWidth="1"/>
    <col min="10" max="10" width="13" style="663" customWidth="1"/>
    <col min="11" max="11" width="3" style="663" customWidth="1"/>
    <col min="12" max="12" width="9" style="408"/>
    <col min="13" max="15" width="5" style="408" customWidth="1"/>
    <col min="16" max="26" width="9" style="408"/>
    <col min="27" max="27" width="9" style="408" customWidth="1"/>
    <col min="28" max="16384" width="9" style="408"/>
  </cols>
  <sheetData>
    <row r="1" spans="1:13" s="28" customFormat="1" ht="21" hidden="1" customHeight="1">
      <c r="A1" s="665"/>
      <c r="B1" s="665" t="s">
        <v>214</v>
      </c>
      <c r="C1" s="665"/>
      <c r="D1" s="665"/>
      <c r="E1" s="121"/>
      <c r="F1" s="121"/>
      <c r="G1" s="121"/>
      <c r="H1" s="121"/>
      <c r="I1" s="121"/>
      <c r="J1" s="121"/>
      <c r="K1" s="121"/>
      <c r="M1" s="28" t="s">
        <v>215</v>
      </c>
    </row>
    <row r="2" spans="1:13" s="28" customFormat="1" ht="13.5" hidden="1" customHeight="1">
      <c r="A2" s="121"/>
      <c r="B2" s="121"/>
      <c r="C2" s="121"/>
      <c r="D2" s="121"/>
      <c r="E2" s="121"/>
      <c r="F2" s="121"/>
      <c r="G2" s="121"/>
      <c r="H2" s="121"/>
      <c r="I2" s="121"/>
      <c r="J2" s="121"/>
      <c r="K2" s="121"/>
      <c r="M2" s="28" t="s">
        <v>216</v>
      </c>
    </row>
    <row r="3" spans="1:13" s="28" customFormat="1" ht="14.25" hidden="1" customHeight="1">
      <c r="A3" s="121"/>
      <c r="B3" s="121"/>
      <c r="C3" s="121"/>
      <c r="D3" s="121"/>
      <c r="E3" s="121"/>
      <c r="F3" s="121"/>
      <c r="G3" s="121"/>
      <c r="H3" s="121"/>
      <c r="I3" s="121"/>
      <c r="J3" s="121"/>
      <c r="K3" s="121"/>
      <c r="M3" s="28" t="s">
        <v>217</v>
      </c>
    </row>
    <row r="4" spans="1:13" s="106" customFormat="1" ht="45" customHeight="1">
      <c r="A4" s="295">
        <v>2</v>
      </c>
      <c r="B4" s="666"/>
      <c r="C4" s="296" t="s">
        <v>218</v>
      </c>
      <c r="D4" s="297"/>
      <c r="E4" s="666" t="e">
        <f>#REF!</f>
        <v>#REF!</v>
      </c>
      <c r="F4" s="666"/>
      <c r="G4" s="666"/>
      <c r="H4" s="297" t="e">
        <f>#REF!</f>
        <v>#REF!</v>
      </c>
      <c r="I4" s="297"/>
      <c r="J4" s="299"/>
      <c r="K4" s="686"/>
    </row>
    <row r="5" spans="1:13" ht="46.5" customHeight="1">
      <c r="A5" s="667" t="s">
        <v>219</v>
      </c>
      <c r="B5" s="667" t="s">
        <v>220</v>
      </c>
      <c r="C5" s="667" t="s">
        <v>221</v>
      </c>
      <c r="D5" s="667" t="s">
        <v>222</v>
      </c>
      <c r="E5" s="667" t="s">
        <v>223</v>
      </c>
      <c r="F5" s="667" t="s">
        <v>224</v>
      </c>
      <c r="G5" s="667" t="s">
        <v>225</v>
      </c>
      <c r="H5" s="667" t="s">
        <v>226</v>
      </c>
      <c r="I5" s="667" t="s">
        <v>227</v>
      </c>
      <c r="J5" s="299" t="s">
        <v>228</v>
      </c>
      <c r="K5" s="33"/>
    </row>
    <row r="6" spans="1:13" ht="15" customHeight="1">
      <c r="A6" s="661" t="s">
        <v>2372</v>
      </c>
      <c r="B6" s="304"/>
      <c r="C6" s="304"/>
      <c r="D6" s="304"/>
      <c r="E6" s="304"/>
      <c r="F6" s="304"/>
      <c r="G6" s="304"/>
      <c r="H6" s="304"/>
      <c r="I6" s="304"/>
      <c r="J6" s="107"/>
      <c r="K6" s="33"/>
    </row>
    <row r="7" spans="1:13" ht="185.25" hidden="1" customHeight="1">
      <c r="A7" s="687" t="s">
        <v>230</v>
      </c>
      <c r="B7" s="687" t="s">
        <v>231</v>
      </c>
      <c r="C7" s="687" t="s">
        <v>232</v>
      </c>
      <c r="D7" s="687" t="s">
        <v>233</v>
      </c>
      <c r="E7" s="687" t="s">
        <v>234</v>
      </c>
      <c r="F7" s="687" t="s">
        <v>235</v>
      </c>
      <c r="G7" s="687" t="s">
        <v>236</v>
      </c>
      <c r="H7" s="688" t="s">
        <v>237</v>
      </c>
      <c r="I7" s="687" t="s">
        <v>238</v>
      </c>
      <c r="J7" s="16"/>
      <c r="K7" s="12"/>
    </row>
    <row r="8" spans="1:13" ht="15">
      <c r="A8" s="504"/>
      <c r="B8" s="687"/>
      <c r="C8" s="687"/>
      <c r="D8" s="16" t="s">
        <v>2373</v>
      </c>
      <c r="E8" s="16"/>
      <c r="F8" s="16"/>
      <c r="G8" s="16"/>
      <c r="H8" s="16"/>
      <c r="I8" s="16"/>
      <c r="J8" s="16"/>
    </row>
    <row r="9" spans="1:13" ht="15" customHeight="1">
      <c r="A9" s="1045" t="s">
        <v>245</v>
      </c>
      <c r="B9" s="1046"/>
      <c r="C9" s="1046"/>
      <c r="D9" s="1046"/>
      <c r="E9" s="1046"/>
      <c r="F9" s="1046"/>
      <c r="G9" s="1046"/>
      <c r="H9" s="1046"/>
      <c r="I9" s="1046"/>
      <c r="J9" s="1047"/>
      <c r="K9" s="15"/>
    </row>
    <row r="10" spans="1:13" ht="15">
      <c r="A10" s="504"/>
      <c r="B10" s="492"/>
      <c r="C10" s="492"/>
      <c r="D10" s="16" t="s">
        <v>2373</v>
      </c>
      <c r="E10" s="492"/>
      <c r="F10" s="492"/>
      <c r="G10" s="689"/>
      <c r="H10" s="492"/>
      <c r="I10" s="492"/>
      <c r="J10" s="493"/>
    </row>
    <row r="11" spans="1:13" ht="15" customHeight="1">
      <c r="A11" s="1045" t="s">
        <v>2374</v>
      </c>
      <c r="B11" s="1046"/>
      <c r="C11" s="1046"/>
      <c r="D11" s="1046"/>
      <c r="E11" s="1046"/>
      <c r="F11" s="1046"/>
      <c r="G11" s="1046"/>
      <c r="H11" s="1046"/>
      <c r="I11" s="1046"/>
      <c r="J11" s="1047"/>
      <c r="K11" s="15"/>
    </row>
    <row r="12" spans="1:13" ht="165">
      <c r="A12" s="690" t="s">
        <v>230</v>
      </c>
      <c r="B12" s="691">
        <v>2019.1</v>
      </c>
      <c r="C12" s="16" t="s">
        <v>215</v>
      </c>
      <c r="D12" s="690" t="s">
        <v>2375</v>
      </c>
      <c r="E12" s="16" t="s">
        <v>2376</v>
      </c>
      <c r="F12" s="690" t="s">
        <v>2377</v>
      </c>
      <c r="G12" s="16" t="s">
        <v>241</v>
      </c>
      <c r="H12" s="16" t="s">
        <v>2378</v>
      </c>
      <c r="I12" s="16" t="s">
        <v>241</v>
      </c>
      <c r="J12" s="692">
        <v>44074</v>
      </c>
    </row>
    <row r="13" spans="1:13" ht="203.25" customHeight="1">
      <c r="A13" s="16" t="s">
        <v>230</v>
      </c>
      <c r="B13" s="691">
        <v>2019.2</v>
      </c>
      <c r="C13" s="16" t="s">
        <v>215</v>
      </c>
      <c r="D13" s="16" t="s">
        <v>2379</v>
      </c>
      <c r="E13" s="16" t="s">
        <v>2380</v>
      </c>
      <c r="F13" s="16" t="s">
        <v>2381</v>
      </c>
      <c r="G13" s="16" t="s">
        <v>241</v>
      </c>
      <c r="H13" s="16" t="s">
        <v>2382</v>
      </c>
      <c r="I13" s="16" t="s">
        <v>241</v>
      </c>
      <c r="J13" s="692">
        <v>44074</v>
      </c>
    </row>
    <row r="14" spans="1:13" ht="120">
      <c r="A14" s="16" t="s">
        <v>251</v>
      </c>
      <c r="B14" s="691">
        <v>2019.3</v>
      </c>
      <c r="C14" s="16" t="s">
        <v>216</v>
      </c>
      <c r="D14" s="16" t="s">
        <v>2383</v>
      </c>
      <c r="E14" s="16" t="s">
        <v>2384</v>
      </c>
      <c r="F14" s="16" t="s">
        <v>2385</v>
      </c>
      <c r="G14" s="16" t="s">
        <v>2386</v>
      </c>
      <c r="H14" s="16" t="s">
        <v>2387</v>
      </c>
      <c r="I14" s="16" t="s">
        <v>241</v>
      </c>
      <c r="J14" s="16" t="s">
        <v>2388</v>
      </c>
    </row>
    <row r="15" spans="1:13" ht="15" customHeight="1">
      <c r="A15" s="668" t="s">
        <v>2389</v>
      </c>
      <c r="B15" s="668"/>
      <c r="C15" s="668"/>
      <c r="D15" s="668"/>
      <c r="E15" s="668"/>
      <c r="F15" s="668"/>
      <c r="G15" s="668"/>
      <c r="H15" s="668"/>
      <c r="I15" s="668"/>
      <c r="J15" s="669"/>
      <c r="K15" s="15"/>
    </row>
    <row r="16" spans="1:13" ht="120">
      <c r="A16" s="16" t="s">
        <v>230</v>
      </c>
      <c r="B16" s="693">
        <v>2020.1</v>
      </c>
      <c r="C16" s="16" t="s">
        <v>215</v>
      </c>
      <c r="D16" s="16" t="s">
        <v>2390</v>
      </c>
      <c r="E16" s="16" t="s">
        <v>623</v>
      </c>
      <c r="F16" s="16" t="s">
        <v>2391</v>
      </c>
      <c r="G16" s="16"/>
      <c r="H16" s="16" t="s">
        <v>4538</v>
      </c>
      <c r="I16" s="16" t="s">
        <v>241</v>
      </c>
      <c r="J16" s="999">
        <v>44495</v>
      </c>
    </row>
    <row r="17" spans="1:10" ht="105">
      <c r="A17" s="16" t="s">
        <v>230</v>
      </c>
      <c r="B17" s="693">
        <v>2020.2</v>
      </c>
      <c r="C17" s="16" t="s">
        <v>215</v>
      </c>
      <c r="D17" s="16" t="s">
        <v>2392</v>
      </c>
      <c r="E17" s="16" t="s">
        <v>2393</v>
      </c>
      <c r="F17" s="16" t="s">
        <v>2394</v>
      </c>
      <c r="G17" s="16"/>
      <c r="H17" s="16" t="s">
        <v>4533</v>
      </c>
      <c r="I17" s="16" t="s">
        <v>241</v>
      </c>
      <c r="J17" s="999">
        <v>44494</v>
      </c>
    </row>
    <row r="18" spans="1:10" ht="15">
      <c r="A18" s="995" t="s">
        <v>2389</v>
      </c>
      <c r="B18" s="996"/>
      <c r="C18" s="997"/>
      <c r="D18" s="997"/>
      <c r="E18" s="997"/>
      <c r="F18" s="997"/>
      <c r="G18" s="997"/>
      <c r="H18" s="997"/>
      <c r="I18" s="997"/>
      <c r="J18" s="997"/>
    </row>
    <row r="19" spans="1:10" ht="76" customHeight="1">
      <c r="A19" s="16" t="s">
        <v>248</v>
      </c>
      <c r="B19" s="16">
        <v>2021.1</v>
      </c>
      <c r="C19" s="16" t="s">
        <v>216</v>
      </c>
      <c r="D19" s="16" t="s">
        <v>4526</v>
      </c>
      <c r="E19" s="16" t="s">
        <v>4527</v>
      </c>
      <c r="F19" s="16" t="s">
        <v>4528</v>
      </c>
      <c r="G19" s="16" t="s">
        <v>4529</v>
      </c>
      <c r="H19" s="16" t="s">
        <v>4537</v>
      </c>
      <c r="I19" s="16" t="s">
        <v>241</v>
      </c>
      <c r="J19" s="16"/>
    </row>
    <row r="20" spans="1:10" ht="90">
      <c r="A20" s="16" t="s">
        <v>242</v>
      </c>
      <c r="B20" s="16">
        <v>2021.2</v>
      </c>
      <c r="C20" s="16" t="s">
        <v>216</v>
      </c>
      <c r="D20" s="16" t="s">
        <v>4670</v>
      </c>
      <c r="E20" s="16" t="s">
        <v>3340</v>
      </c>
      <c r="F20" s="16" t="s">
        <v>4676</v>
      </c>
      <c r="G20" s="16" t="s">
        <v>4529</v>
      </c>
      <c r="H20" s="16"/>
      <c r="I20" s="16" t="s">
        <v>238</v>
      </c>
      <c r="J20" s="16"/>
    </row>
    <row r="21" spans="1:10" ht="75">
      <c r="A21" s="16" t="s">
        <v>215</v>
      </c>
      <c r="B21" s="16">
        <v>2021.3</v>
      </c>
      <c r="C21" s="16" t="s">
        <v>215</v>
      </c>
      <c r="D21" s="886" t="s">
        <v>4655</v>
      </c>
      <c r="E21" s="16" t="s">
        <v>3290</v>
      </c>
      <c r="F21" s="16" t="s">
        <v>4656</v>
      </c>
      <c r="G21" s="16"/>
      <c r="H21" s="16"/>
      <c r="I21" s="16" t="s">
        <v>238</v>
      </c>
      <c r="J21" s="16"/>
    </row>
    <row r="22" spans="1:10">
      <c r="A22" s="15"/>
      <c r="C22" s="15"/>
      <c r="D22" s="992"/>
    </row>
    <row r="23" spans="1:10">
      <c r="A23" s="15"/>
      <c r="C23" s="15"/>
    </row>
    <row r="24" spans="1:10">
      <c r="A24" s="15"/>
      <c r="C24" s="15"/>
    </row>
    <row r="25" spans="1:10">
      <c r="A25" s="15"/>
      <c r="C25" s="15"/>
    </row>
    <row r="26" spans="1:10">
      <c r="A26" s="15"/>
      <c r="C26" s="15"/>
    </row>
    <row r="27" spans="1:10">
      <c r="A27" s="15"/>
      <c r="C27" s="15"/>
    </row>
    <row r="28" spans="1:10">
      <c r="A28" s="15"/>
      <c r="C28" s="15"/>
    </row>
    <row r="29" spans="1:10" ht="15">
      <c r="A29" s="15"/>
      <c r="B29" s="663" t="s">
        <v>250</v>
      </c>
      <c r="C29" s="15"/>
    </row>
    <row r="30" spans="1:10">
      <c r="A30" s="15"/>
      <c r="C30" s="15"/>
    </row>
    <row r="31" spans="1:10">
      <c r="A31" s="15"/>
      <c r="C31" s="15"/>
    </row>
    <row r="32" spans="1:10">
      <c r="A32" s="15"/>
      <c r="C32" s="15"/>
    </row>
    <row r="33" spans="1:3">
      <c r="A33" s="15"/>
      <c r="C33" s="15"/>
    </row>
    <row r="34" spans="1:3">
      <c r="A34" s="15"/>
      <c r="C34" s="15"/>
    </row>
    <row r="35" spans="1:3">
      <c r="A35" s="15"/>
      <c r="C35" s="15"/>
    </row>
    <row r="36" spans="1:3">
      <c r="A36" s="15"/>
      <c r="C36" s="15"/>
    </row>
    <row r="37" spans="1:3">
      <c r="A37" s="15"/>
      <c r="C37" s="15"/>
    </row>
    <row r="38" spans="1:3">
      <c r="A38" s="15"/>
      <c r="C38" s="15"/>
    </row>
    <row r="39" spans="1:3">
      <c r="A39" s="15"/>
      <c r="C39" s="15"/>
    </row>
    <row r="40" spans="1:3">
      <c r="A40" s="15"/>
      <c r="C40" s="15"/>
    </row>
    <row r="41" spans="1:3">
      <c r="A41" s="15"/>
      <c r="C41" s="15"/>
    </row>
    <row r="42" spans="1:3">
      <c r="A42" s="15"/>
      <c r="C42" s="15"/>
    </row>
    <row r="43" spans="1:3">
      <c r="A43" s="15"/>
      <c r="C43" s="15"/>
    </row>
    <row r="44" spans="1:3">
      <c r="A44" s="15"/>
      <c r="C44" s="15"/>
    </row>
    <row r="45" spans="1:3">
      <c r="A45" s="15"/>
      <c r="C45" s="15"/>
    </row>
    <row r="46" spans="1:3">
      <c r="A46" s="15"/>
      <c r="C46" s="15"/>
    </row>
    <row r="47" spans="1:3">
      <c r="A47" s="15"/>
      <c r="C47" s="15"/>
    </row>
    <row r="48" spans="1:3">
      <c r="A48" s="15"/>
      <c r="C48" s="15"/>
    </row>
    <row r="49" spans="1:3">
      <c r="A49" s="15"/>
      <c r="C49" s="15"/>
    </row>
    <row r="50" spans="1:3">
      <c r="A50" s="15"/>
      <c r="C50" s="15"/>
    </row>
    <row r="51" spans="1:3">
      <c r="A51" s="15"/>
      <c r="C51" s="15"/>
    </row>
    <row r="52" spans="1:3">
      <c r="A52" s="15"/>
      <c r="C52" s="15"/>
    </row>
    <row r="53" spans="1:3">
      <c r="A53" s="15"/>
      <c r="C53" s="15"/>
    </row>
    <row r="54" spans="1:3">
      <c r="A54" s="15"/>
      <c r="C54" s="15"/>
    </row>
    <row r="55" spans="1:3">
      <c r="A55" s="15"/>
      <c r="C55" s="15"/>
    </row>
    <row r="56" spans="1:3">
      <c r="A56" s="15"/>
      <c r="C56" s="15"/>
    </row>
    <row r="57" spans="1:3">
      <c r="A57" s="15"/>
      <c r="C57" s="15"/>
    </row>
    <row r="58" spans="1:3">
      <c r="A58" s="15"/>
      <c r="C58" s="15"/>
    </row>
    <row r="59" spans="1:3">
      <c r="A59" s="15"/>
      <c r="C59" s="15"/>
    </row>
    <row r="60" spans="1:3">
      <c r="A60" s="15"/>
      <c r="C60" s="15"/>
    </row>
    <row r="61" spans="1:3">
      <c r="A61" s="15"/>
      <c r="C61" s="15"/>
    </row>
    <row r="62" spans="1:3">
      <c r="A62" s="15"/>
      <c r="C62" s="15"/>
    </row>
    <row r="63" spans="1:3">
      <c r="A63" s="15"/>
      <c r="C63" s="15"/>
    </row>
    <row r="64" spans="1:3">
      <c r="A64" s="15"/>
      <c r="C64" s="15"/>
    </row>
    <row r="65" spans="1:3">
      <c r="A65" s="15"/>
      <c r="C65" s="15"/>
    </row>
    <row r="66" spans="1:3">
      <c r="A66" s="15"/>
      <c r="C66" s="15"/>
    </row>
    <row r="67" spans="1:3">
      <c r="A67" s="15"/>
      <c r="C67" s="15"/>
    </row>
    <row r="68" spans="1:3">
      <c r="A68" s="15"/>
      <c r="C68" s="15"/>
    </row>
    <row r="69" spans="1:3">
      <c r="A69" s="15"/>
      <c r="C69" s="15"/>
    </row>
    <row r="70" spans="1:3">
      <c r="A70" s="15"/>
      <c r="C70" s="15"/>
    </row>
    <row r="71" spans="1:3">
      <c r="A71" s="15"/>
      <c r="C71" s="15"/>
    </row>
    <row r="72" spans="1:3">
      <c r="A72" s="15"/>
      <c r="C72" s="15"/>
    </row>
    <row r="73" spans="1:3">
      <c r="A73" s="15"/>
      <c r="C73" s="15"/>
    </row>
    <row r="74" spans="1:3">
      <c r="A74" s="15"/>
      <c r="C74" s="15"/>
    </row>
    <row r="75" spans="1:3">
      <c r="A75" s="15"/>
      <c r="C75" s="15"/>
    </row>
    <row r="76" spans="1:3">
      <c r="A76" s="15"/>
      <c r="C76" s="15"/>
    </row>
    <row r="77" spans="1:3">
      <c r="A77" s="15"/>
      <c r="C77" s="15"/>
    </row>
    <row r="78" spans="1:3">
      <c r="A78" s="15"/>
      <c r="C78" s="15"/>
    </row>
    <row r="79" spans="1:3">
      <c r="A79" s="15"/>
      <c r="C79" s="15"/>
    </row>
    <row r="80" spans="1:3">
      <c r="A80" s="15"/>
      <c r="C80" s="15"/>
    </row>
    <row r="81" spans="1:3">
      <c r="A81" s="15"/>
      <c r="C81" s="15"/>
    </row>
    <row r="82" spans="1:3">
      <c r="A82" s="15"/>
      <c r="C82" s="15"/>
    </row>
    <row r="83" spans="1:3">
      <c r="A83" s="15"/>
      <c r="C83" s="15"/>
    </row>
    <row r="84" spans="1:3">
      <c r="A84" s="15"/>
      <c r="C84" s="15"/>
    </row>
    <row r="85" spans="1:3">
      <c r="A85" s="15"/>
      <c r="C85" s="15"/>
    </row>
    <row r="86" spans="1:3">
      <c r="A86" s="15"/>
      <c r="C86" s="15"/>
    </row>
    <row r="87" spans="1:3">
      <c r="A87" s="15"/>
      <c r="C87" s="15"/>
    </row>
    <row r="88" spans="1:3">
      <c r="A88" s="15"/>
      <c r="C88" s="15"/>
    </row>
    <row r="89" spans="1:3">
      <c r="A89" s="15"/>
      <c r="C89" s="15"/>
    </row>
    <row r="90" spans="1:3">
      <c r="A90" s="15"/>
      <c r="C90" s="15"/>
    </row>
    <row r="91" spans="1:3">
      <c r="A91" s="15"/>
      <c r="C91" s="15"/>
    </row>
    <row r="92" spans="1:3">
      <c r="A92" s="15"/>
      <c r="C92" s="15"/>
    </row>
    <row r="93" spans="1:3">
      <c r="A93" s="15"/>
      <c r="C93" s="15"/>
    </row>
    <row r="94" spans="1:3">
      <c r="A94" s="15"/>
      <c r="C94" s="15"/>
    </row>
    <row r="95" spans="1:3">
      <c r="A95" s="15"/>
      <c r="C95" s="15"/>
    </row>
    <row r="96" spans="1:3">
      <c r="A96" s="15"/>
      <c r="C96" s="15"/>
    </row>
    <row r="97" spans="1:3">
      <c r="A97" s="15"/>
      <c r="C97" s="15"/>
    </row>
    <row r="98" spans="1:3">
      <c r="A98" s="15"/>
      <c r="C98" s="15"/>
    </row>
    <row r="99" spans="1:3">
      <c r="A99" s="15"/>
      <c r="C99" s="15"/>
    </row>
    <row r="100" spans="1:3">
      <c r="A100" s="15"/>
      <c r="C100" s="15"/>
    </row>
    <row r="101" spans="1:3">
      <c r="A101" s="15"/>
      <c r="C101" s="15"/>
    </row>
    <row r="102" spans="1:3">
      <c r="A102" s="15"/>
      <c r="C102" s="15"/>
    </row>
    <row r="103" spans="1:3">
      <c r="A103" s="15"/>
      <c r="C103" s="15"/>
    </row>
    <row r="104" spans="1:3">
      <c r="A104" s="15"/>
      <c r="C104" s="15"/>
    </row>
    <row r="105" spans="1:3">
      <c r="A105" s="15"/>
      <c r="C105" s="15"/>
    </row>
    <row r="106" spans="1:3">
      <c r="A106" s="15"/>
      <c r="C106" s="15"/>
    </row>
    <row r="107" spans="1:3">
      <c r="A107" s="15"/>
      <c r="C107" s="15"/>
    </row>
    <row r="108" spans="1:3">
      <c r="A108" s="15"/>
      <c r="C108" s="15"/>
    </row>
    <row r="109" spans="1:3">
      <c r="A109" s="15"/>
      <c r="C109" s="15"/>
    </row>
    <row r="110" spans="1:3">
      <c r="A110" s="15"/>
      <c r="C110" s="15"/>
    </row>
    <row r="111" spans="1:3">
      <c r="A111" s="15"/>
      <c r="C111" s="15"/>
    </row>
    <row r="112" spans="1:3">
      <c r="A112" s="15"/>
      <c r="C112" s="15"/>
    </row>
    <row r="113" spans="1:3">
      <c r="A113" s="15"/>
      <c r="C113" s="15"/>
    </row>
    <row r="114" spans="1:3">
      <c r="A114" s="15"/>
      <c r="C114" s="15"/>
    </row>
    <row r="115" spans="1:3">
      <c r="A115" s="15"/>
      <c r="C115" s="15"/>
    </row>
    <row r="116" spans="1:3">
      <c r="A116" s="15"/>
      <c r="C116" s="15"/>
    </row>
    <row r="117" spans="1:3">
      <c r="A117" s="15"/>
      <c r="C117" s="15"/>
    </row>
    <row r="118" spans="1:3">
      <c r="A118" s="15"/>
      <c r="C118" s="15"/>
    </row>
    <row r="119" spans="1:3">
      <c r="A119" s="15"/>
      <c r="C119" s="15"/>
    </row>
    <row r="120" spans="1:3">
      <c r="A120" s="15"/>
      <c r="C120" s="15"/>
    </row>
    <row r="121" spans="1:3">
      <c r="A121" s="15"/>
      <c r="C121" s="15"/>
    </row>
    <row r="122" spans="1:3">
      <c r="A122" s="15"/>
      <c r="C122" s="15"/>
    </row>
    <row r="123" spans="1:3">
      <c r="A123" s="15"/>
      <c r="C123" s="15"/>
    </row>
    <row r="124" spans="1:3">
      <c r="A124" s="15"/>
      <c r="C124" s="15"/>
    </row>
    <row r="125" spans="1:3">
      <c r="A125" s="15"/>
      <c r="C125" s="15"/>
    </row>
    <row r="126" spans="1:3">
      <c r="A126" s="694"/>
      <c r="C126" s="301"/>
    </row>
    <row r="127" spans="1:3">
      <c r="A127" s="694"/>
      <c r="C127" s="298"/>
    </row>
    <row r="128" spans="1:3">
      <c r="A128" s="694"/>
      <c r="C128" s="298"/>
    </row>
    <row r="129" spans="1:3">
      <c r="A129" s="694"/>
      <c r="C129" s="298"/>
    </row>
    <row r="130" spans="1:3">
      <c r="A130" s="694"/>
      <c r="C130" s="298"/>
    </row>
    <row r="131" spans="1:3">
      <c r="A131" s="694"/>
      <c r="C131" s="298"/>
    </row>
    <row r="132" spans="1:3">
      <c r="A132" s="694"/>
      <c r="C132" s="298"/>
    </row>
    <row r="133" spans="1:3">
      <c r="A133" s="694"/>
      <c r="C133" s="298"/>
    </row>
    <row r="134" spans="1:3">
      <c r="A134" s="694"/>
      <c r="C134" s="298"/>
    </row>
    <row r="135" spans="1:3">
      <c r="A135" s="694"/>
      <c r="C135" s="298"/>
    </row>
    <row r="136" spans="1:3">
      <c r="A136" s="694"/>
      <c r="C136" s="298"/>
    </row>
    <row r="137" spans="1:3">
      <c r="A137" s="694"/>
      <c r="C137" s="298"/>
    </row>
    <row r="138" spans="1:3">
      <c r="A138" s="694"/>
      <c r="C138" s="298"/>
    </row>
    <row r="139" spans="1:3">
      <c r="A139" s="694"/>
      <c r="C139" s="298"/>
    </row>
    <row r="140" spans="1:3">
      <c r="A140" s="694"/>
      <c r="C140" s="298"/>
    </row>
    <row r="141" spans="1:3">
      <c r="A141" s="694"/>
      <c r="C141" s="298"/>
    </row>
    <row r="142" spans="1:3">
      <c r="A142" s="694"/>
      <c r="C142" s="298"/>
    </row>
    <row r="143" spans="1:3">
      <c r="A143" s="694"/>
      <c r="C143" s="298"/>
    </row>
    <row r="144" spans="1:3">
      <c r="A144" s="694"/>
      <c r="C144" s="298"/>
    </row>
    <row r="145" spans="1:3">
      <c r="A145" s="694"/>
      <c r="C145" s="298"/>
    </row>
    <row r="146" spans="1:3">
      <c r="A146" s="694"/>
      <c r="C146" s="298"/>
    </row>
    <row r="147" spans="1:3">
      <c r="A147" s="694"/>
      <c r="C147" s="298"/>
    </row>
    <row r="148" spans="1:3">
      <c r="A148" s="694"/>
      <c r="C148" s="298"/>
    </row>
    <row r="149" spans="1:3">
      <c r="A149" s="694"/>
      <c r="C149" s="298"/>
    </row>
    <row r="150" spans="1:3">
      <c r="A150" s="694"/>
      <c r="C150" s="298"/>
    </row>
    <row r="151" spans="1:3">
      <c r="A151" s="694"/>
      <c r="C151" s="298"/>
    </row>
    <row r="152" spans="1:3">
      <c r="A152" s="694"/>
      <c r="C152" s="298"/>
    </row>
    <row r="153" spans="1:3">
      <c r="A153" s="694"/>
      <c r="C153" s="298"/>
    </row>
    <row r="154" spans="1:3">
      <c r="A154" s="694"/>
      <c r="C154" s="298"/>
    </row>
    <row r="155" spans="1:3">
      <c r="A155" s="694"/>
      <c r="C155" s="298"/>
    </row>
    <row r="156" spans="1:3">
      <c r="A156" s="694"/>
      <c r="C156" s="298"/>
    </row>
    <row r="157" spans="1:3">
      <c r="A157" s="694"/>
      <c r="C157" s="298"/>
    </row>
    <row r="158" spans="1:3">
      <c r="A158" s="694"/>
      <c r="C158" s="298"/>
    </row>
    <row r="159" spans="1:3">
      <c r="A159" s="694"/>
      <c r="C159" s="298"/>
    </row>
    <row r="160" spans="1:3">
      <c r="A160" s="694"/>
      <c r="C160" s="298"/>
    </row>
    <row r="161" spans="1:3">
      <c r="A161" s="694"/>
      <c r="C161" s="298"/>
    </row>
    <row r="162" spans="1:3">
      <c r="A162" s="694"/>
      <c r="C162" s="298"/>
    </row>
    <row r="163" spans="1:3">
      <c r="A163" s="694"/>
      <c r="C163" s="298"/>
    </row>
    <row r="164" spans="1:3">
      <c r="A164" s="694"/>
      <c r="C164" s="298"/>
    </row>
    <row r="165" spans="1:3">
      <c r="A165" s="694"/>
      <c r="C165" s="298"/>
    </row>
    <row r="166" spans="1:3">
      <c r="A166" s="694"/>
      <c r="C166" s="298"/>
    </row>
    <row r="167" spans="1:3">
      <c r="A167" s="694"/>
      <c r="C167" s="298"/>
    </row>
    <row r="168" spans="1:3">
      <c r="A168" s="694"/>
      <c r="C168" s="298"/>
    </row>
    <row r="169" spans="1:3">
      <c r="A169" s="694"/>
      <c r="C169" s="298"/>
    </row>
    <row r="170" spans="1:3">
      <c r="A170" s="694"/>
      <c r="C170" s="298"/>
    </row>
    <row r="171" spans="1:3">
      <c r="A171" s="694"/>
      <c r="C171" s="298"/>
    </row>
    <row r="172" spans="1:3">
      <c r="A172" s="694"/>
      <c r="C172" s="298"/>
    </row>
    <row r="173" spans="1:3">
      <c r="A173" s="694"/>
      <c r="C173" s="298"/>
    </row>
    <row r="174" spans="1:3">
      <c r="A174" s="694"/>
      <c r="C174" s="298"/>
    </row>
    <row r="175" spans="1:3">
      <c r="A175" s="694"/>
      <c r="C175" s="298"/>
    </row>
    <row r="176" spans="1:3">
      <c r="A176" s="694"/>
      <c r="C176" s="298"/>
    </row>
    <row r="177" spans="1:3">
      <c r="A177" s="694"/>
      <c r="C177" s="298"/>
    </row>
    <row r="178" spans="1:3">
      <c r="A178" s="694"/>
      <c r="C178" s="298"/>
    </row>
    <row r="179" spans="1:3">
      <c r="A179" s="694"/>
      <c r="C179" s="298"/>
    </row>
    <row r="180" spans="1:3">
      <c r="A180" s="694"/>
      <c r="C180" s="298"/>
    </row>
    <row r="181" spans="1:3">
      <c r="A181" s="694"/>
      <c r="C181" s="298"/>
    </row>
    <row r="182" spans="1:3">
      <c r="A182" s="694"/>
      <c r="C182" s="298"/>
    </row>
    <row r="183" spans="1:3">
      <c r="A183" s="694"/>
      <c r="C183" s="298"/>
    </row>
    <row r="184" spans="1:3">
      <c r="A184" s="694"/>
      <c r="C184" s="298"/>
    </row>
    <row r="185" spans="1:3">
      <c r="A185" s="694"/>
      <c r="C185" s="298"/>
    </row>
    <row r="186" spans="1:3">
      <c r="A186" s="694"/>
      <c r="C186" s="298"/>
    </row>
    <row r="187" spans="1:3">
      <c r="A187" s="694"/>
      <c r="C187" s="298"/>
    </row>
    <row r="188" spans="1:3">
      <c r="A188" s="694"/>
      <c r="C188" s="298"/>
    </row>
    <row r="189" spans="1:3">
      <c r="A189" s="694"/>
      <c r="C189" s="298"/>
    </row>
    <row r="190" spans="1:3">
      <c r="A190" s="694"/>
      <c r="C190" s="298"/>
    </row>
    <row r="191" spans="1:3">
      <c r="A191" s="694"/>
      <c r="C191" s="298"/>
    </row>
    <row r="192" spans="1:3">
      <c r="A192" s="694"/>
      <c r="C192" s="298"/>
    </row>
    <row r="193" spans="1:27">
      <c r="A193" s="694"/>
      <c r="C193" s="298"/>
    </row>
    <row r="194" spans="1:27">
      <c r="A194" s="694"/>
      <c r="C194" s="298"/>
    </row>
    <row r="195" spans="1:27">
      <c r="A195" s="694"/>
      <c r="C195" s="298"/>
    </row>
    <row r="196" spans="1:27">
      <c r="A196" s="694"/>
      <c r="C196" s="298"/>
    </row>
    <row r="197" spans="1:27">
      <c r="A197" s="694"/>
      <c r="C197" s="298"/>
    </row>
    <row r="198" spans="1:27">
      <c r="A198" s="694"/>
      <c r="C198" s="298"/>
    </row>
    <row r="199" spans="1:27">
      <c r="A199" s="694"/>
      <c r="C199" s="298"/>
    </row>
    <row r="200" spans="1:27">
      <c r="A200" s="694"/>
      <c r="C200" s="298"/>
    </row>
    <row r="201" spans="1:27">
      <c r="A201" s="694"/>
      <c r="C201" s="298"/>
    </row>
    <row r="202" spans="1:27">
      <c r="A202" s="694"/>
      <c r="C202" s="298"/>
      <c r="AA202" s="408" t="s">
        <v>244</v>
      </c>
    </row>
    <row r="203" spans="1:27">
      <c r="A203" s="694"/>
      <c r="C203" s="298"/>
      <c r="AA203" s="408" t="s">
        <v>230</v>
      </c>
    </row>
    <row r="204" spans="1:27">
      <c r="A204" s="694"/>
      <c r="C204" s="298"/>
      <c r="AA204" s="408" t="s">
        <v>248</v>
      </c>
    </row>
    <row r="205" spans="1:27">
      <c r="A205" s="694"/>
      <c r="C205" s="298"/>
      <c r="AA205" s="408" t="s">
        <v>242</v>
      </c>
    </row>
    <row r="206" spans="1:27" ht="105">
      <c r="A206" s="694"/>
      <c r="C206" s="298"/>
      <c r="AA206" s="46" t="s">
        <v>251</v>
      </c>
    </row>
    <row r="207" spans="1:27">
      <c r="A207" s="694"/>
      <c r="C207" s="298"/>
      <c r="AA207" s="408" t="s">
        <v>252</v>
      </c>
    </row>
    <row r="208" spans="1:27">
      <c r="A208" s="694"/>
      <c r="C208" s="298"/>
      <c r="AA208" s="408" t="s">
        <v>246</v>
      </c>
    </row>
    <row r="209" spans="1:27">
      <c r="A209" s="694"/>
      <c r="C209" s="298"/>
      <c r="AA209" s="408" t="s">
        <v>253</v>
      </c>
    </row>
    <row r="210" spans="1:27">
      <c r="A210" s="694"/>
      <c r="C210" s="298"/>
      <c r="AA210" s="408" t="s">
        <v>240</v>
      </c>
    </row>
    <row r="211" spans="1:27">
      <c r="A211" s="694"/>
      <c r="C211" s="298"/>
      <c r="AA211" s="408" t="s">
        <v>247</v>
      </c>
    </row>
    <row r="212" spans="1:27">
      <c r="A212" s="694"/>
      <c r="C212" s="298"/>
    </row>
    <row r="213" spans="1:27">
      <c r="A213" s="694"/>
      <c r="C213" s="298"/>
    </row>
    <row r="214" spans="1:27">
      <c r="A214" s="694"/>
      <c r="C214" s="298"/>
    </row>
    <row r="215" spans="1:27">
      <c r="A215" s="694"/>
      <c r="C215" s="298"/>
    </row>
    <row r="216" spans="1:27">
      <c r="A216" s="694"/>
      <c r="C216" s="298"/>
    </row>
    <row r="217" spans="1:27">
      <c r="A217" s="694"/>
      <c r="C217" s="298"/>
    </row>
    <row r="218" spans="1:27">
      <c r="A218" s="694"/>
      <c r="C218" s="298"/>
    </row>
    <row r="219" spans="1:27">
      <c r="A219" s="694"/>
      <c r="C219" s="298"/>
    </row>
    <row r="220" spans="1:27">
      <c r="A220" s="694"/>
      <c r="C220" s="298"/>
    </row>
    <row r="221" spans="1:27">
      <c r="A221" s="694"/>
      <c r="C221" s="298"/>
    </row>
    <row r="222" spans="1:27">
      <c r="A222" s="694"/>
      <c r="C222" s="298"/>
    </row>
    <row r="223" spans="1:27">
      <c r="A223" s="694"/>
      <c r="C223" s="298"/>
    </row>
    <row r="224" spans="1:27">
      <c r="A224" s="694"/>
      <c r="C224" s="298"/>
    </row>
    <row r="225" spans="1:3">
      <c r="A225" s="694"/>
      <c r="C225" s="298"/>
    </row>
    <row r="226" spans="1:3">
      <c r="A226" s="694"/>
      <c r="C226" s="298"/>
    </row>
    <row r="227" spans="1:3">
      <c r="A227" s="694"/>
      <c r="C227" s="298"/>
    </row>
    <row r="228" spans="1:3">
      <c r="A228" s="694"/>
      <c r="C228" s="298"/>
    </row>
    <row r="229" spans="1:3">
      <c r="A229" s="694"/>
      <c r="C229" s="298"/>
    </row>
    <row r="230" spans="1:3">
      <c r="A230" s="694"/>
      <c r="C230" s="298"/>
    </row>
    <row r="231" spans="1:3">
      <c r="A231" s="694"/>
      <c r="C231" s="298"/>
    </row>
    <row r="232" spans="1:3">
      <c r="A232" s="694"/>
      <c r="C232" s="298"/>
    </row>
    <row r="233" spans="1:3">
      <c r="A233" s="694"/>
      <c r="C233" s="298"/>
    </row>
    <row r="234" spans="1:3">
      <c r="A234" s="694"/>
      <c r="C234" s="298"/>
    </row>
    <row r="235" spans="1:3">
      <c r="A235" s="694"/>
      <c r="C235" s="298"/>
    </row>
    <row r="236" spans="1:3">
      <c r="A236" s="694"/>
      <c r="C236" s="298"/>
    </row>
    <row r="237" spans="1:3">
      <c r="A237" s="694"/>
      <c r="C237" s="298"/>
    </row>
    <row r="238" spans="1:3">
      <c r="A238" s="694"/>
      <c r="C238" s="298"/>
    </row>
    <row r="239" spans="1:3">
      <c r="A239" s="694"/>
      <c r="C239" s="298"/>
    </row>
    <row r="240" spans="1:3">
      <c r="A240" s="694"/>
      <c r="C240" s="298"/>
    </row>
    <row r="241" spans="1:3">
      <c r="A241" s="694"/>
      <c r="C241" s="298"/>
    </row>
    <row r="242" spans="1:3">
      <c r="A242" s="694"/>
      <c r="C242" s="298"/>
    </row>
    <row r="243" spans="1:3">
      <c r="A243" s="694"/>
      <c r="C243" s="298"/>
    </row>
    <row r="244" spans="1:3">
      <c r="A244" s="694"/>
      <c r="C244" s="298"/>
    </row>
    <row r="245" spans="1:3">
      <c r="A245" s="694"/>
      <c r="C245" s="298"/>
    </row>
    <row r="246" spans="1:3">
      <c r="A246" s="694"/>
      <c r="C246" s="298"/>
    </row>
    <row r="247" spans="1:3">
      <c r="A247" s="694"/>
      <c r="C247" s="298"/>
    </row>
    <row r="248" spans="1:3">
      <c r="A248" s="694"/>
      <c r="C248" s="298"/>
    </row>
    <row r="249" spans="1:3">
      <c r="A249" s="694"/>
      <c r="C249" s="298"/>
    </row>
    <row r="250" spans="1:3">
      <c r="A250" s="694"/>
      <c r="C250" s="298"/>
    </row>
    <row r="251" spans="1:3">
      <c r="A251" s="694"/>
      <c r="C251" s="298"/>
    </row>
    <row r="252" spans="1:3">
      <c r="A252" s="694"/>
      <c r="C252" s="298"/>
    </row>
    <row r="253" spans="1:3">
      <c r="A253" s="694"/>
      <c r="C253" s="298"/>
    </row>
    <row r="254" spans="1:3">
      <c r="A254" s="694"/>
      <c r="C254" s="298"/>
    </row>
    <row r="255" spans="1:3">
      <c r="A255" s="694"/>
      <c r="C255" s="298"/>
    </row>
    <row r="256" spans="1:3">
      <c r="A256" s="694"/>
      <c r="C256" s="298"/>
    </row>
    <row r="257" spans="1:3">
      <c r="A257" s="694"/>
      <c r="C257" s="298"/>
    </row>
    <row r="258" spans="1:3">
      <c r="A258" s="694"/>
      <c r="C258" s="298"/>
    </row>
    <row r="259" spans="1:3">
      <c r="A259" s="694"/>
      <c r="C259" s="298"/>
    </row>
    <row r="260" spans="1:3">
      <c r="A260" s="694"/>
      <c r="C260" s="298"/>
    </row>
    <row r="261" spans="1:3">
      <c r="A261" s="694"/>
      <c r="C261" s="298"/>
    </row>
    <row r="262" spans="1:3">
      <c r="A262" s="694"/>
      <c r="C262" s="298"/>
    </row>
    <row r="263" spans="1:3">
      <c r="A263" s="694"/>
      <c r="C263" s="298"/>
    </row>
    <row r="264" spans="1:3">
      <c r="A264" s="694"/>
      <c r="C264" s="298"/>
    </row>
    <row r="265" spans="1:3">
      <c r="A265" s="694"/>
      <c r="C265" s="298"/>
    </row>
    <row r="266" spans="1:3">
      <c r="A266" s="694"/>
      <c r="C266" s="298"/>
    </row>
    <row r="267" spans="1:3">
      <c r="A267" s="694"/>
      <c r="C267" s="298"/>
    </row>
    <row r="268" spans="1:3">
      <c r="A268" s="694"/>
      <c r="C268" s="298"/>
    </row>
    <row r="269" spans="1:3">
      <c r="A269" s="694"/>
      <c r="C269" s="298"/>
    </row>
    <row r="270" spans="1:3">
      <c r="A270" s="694"/>
      <c r="C270" s="298"/>
    </row>
    <row r="271" spans="1:3">
      <c r="A271" s="694"/>
      <c r="C271" s="298"/>
    </row>
    <row r="272" spans="1:3">
      <c r="A272" s="694"/>
      <c r="C272" s="298"/>
    </row>
    <row r="273" spans="1:3">
      <c r="A273" s="694"/>
      <c r="C273" s="298"/>
    </row>
    <row r="274" spans="1:3">
      <c r="A274" s="694"/>
      <c r="C274" s="298"/>
    </row>
    <row r="275" spans="1:3">
      <c r="A275" s="694"/>
      <c r="C275" s="298"/>
    </row>
    <row r="276" spans="1:3">
      <c r="A276" s="694"/>
      <c r="C276" s="298"/>
    </row>
    <row r="277" spans="1:3">
      <c r="A277" s="694"/>
      <c r="C277" s="298"/>
    </row>
    <row r="278" spans="1:3">
      <c r="A278" s="694"/>
      <c r="C278" s="298"/>
    </row>
    <row r="279" spans="1:3">
      <c r="A279" s="694"/>
      <c r="C279" s="298"/>
    </row>
    <row r="280" spans="1:3">
      <c r="A280" s="694"/>
      <c r="C280" s="298"/>
    </row>
    <row r="281" spans="1:3">
      <c r="A281" s="694"/>
      <c r="C281" s="298"/>
    </row>
    <row r="282" spans="1:3">
      <c r="A282" s="694"/>
      <c r="C282" s="298"/>
    </row>
    <row r="283" spans="1:3">
      <c r="A283" s="694"/>
      <c r="C283" s="298"/>
    </row>
    <row r="284" spans="1:3">
      <c r="A284" s="694"/>
      <c r="C284" s="298"/>
    </row>
    <row r="285" spans="1:3">
      <c r="A285" s="694"/>
      <c r="C285" s="298"/>
    </row>
    <row r="286" spans="1:3">
      <c r="A286" s="694"/>
      <c r="C286" s="298"/>
    </row>
    <row r="287" spans="1:3">
      <c r="A287" s="694"/>
      <c r="C287" s="298"/>
    </row>
    <row r="288" spans="1:3">
      <c r="A288" s="694"/>
      <c r="C288" s="298"/>
    </row>
    <row r="289" spans="1:3">
      <c r="A289" s="694"/>
      <c r="C289" s="298"/>
    </row>
    <row r="290" spans="1:3">
      <c r="A290" s="694"/>
      <c r="C290" s="298"/>
    </row>
    <row r="291" spans="1:3">
      <c r="A291" s="694"/>
      <c r="C291" s="298"/>
    </row>
    <row r="292" spans="1:3">
      <c r="A292" s="694"/>
      <c r="C292" s="298"/>
    </row>
    <row r="293" spans="1:3">
      <c r="A293" s="694"/>
      <c r="C293" s="298"/>
    </row>
    <row r="294" spans="1:3">
      <c r="A294" s="694"/>
      <c r="C294" s="298"/>
    </row>
    <row r="295" spans="1:3">
      <c r="A295" s="694"/>
      <c r="C295" s="298"/>
    </row>
    <row r="296" spans="1:3">
      <c r="A296" s="694"/>
      <c r="C296" s="298"/>
    </row>
    <row r="297" spans="1:3">
      <c r="A297" s="694"/>
      <c r="C297" s="298"/>
    </row>
    <row r="298" spans="1:3">
      <c r="A298" s="694"/>
      <c r="C298" s="298"/>
    </row>
    <row r="299" spans="1:3">
      <c r="A299" s="694"/>
      <c r="C299" s="298"/>
    </row>
    <row r="300" spans="1:3">
      <c r="A300" s="694"/>
      <c r="C300" s="298"/>
    </row>
    <row r="301" spans="1:3">
      <c r="A301" s="694"/>
      <c r="C301" s="298"/>
    </row>
    <row r="302" spans="1:3">
      <c r="A302" s="694"/>
      <c r="C302" s="298"/>
    </row>
    <row r="303" spans="1:3">
      <c r="A303" s="694"/>
      <c r="C303" s="298"/>
    </row>
    <row r="304" spans="1:3">
      <c r="A304" s="694"/>
      <c r="C304" s="298"/>
    </row>
    <row r="305" spans="1:3">
      <c r="A305" s="694"/>
      <c r="C305" s="298"/>
    </row>
    <row r="306" spans="1:3">
      <c r="A306" s="694"/>
      <c r="C306" s="298"/>
    </row>
    <row r="307" spans="1:3">
      <c r="A307" s="694"/>
      <c r="C307" s="298"/>
    </row>
    <row r="308" spans="1:3">
      <c r="A308" s="694"/>
      <c r="C308" s="298"/>
    </row>
    <row r="309" spans="1:3">
      <c r="A309" s="694"/>
      <c r="C309" s="298"/>
    </row>
    <row r="310" spans="1:3">
      <c r="A310" s="694"/>
      <c r="C310" s="298"/>
    </row>
    <row r="311" spans="1:3">
      <c r="A311" s="694"/>
      <c r="C311" s="298"/>
    </row>
    <row r="312" spans="1:3">
      <c r="A312" s="694"/>
      <c r="C312" s="298"/>
    </row>
    <row r="313" spans="1:3">
      <c r="A313" s="694"/>
      <c r="C313" s="298"/>
    </row>
    <row r="314" spans="1:3">
      <c r="A314" s="694"/>
      <c r="C314" s="298"/>
    </row>
    <row r="315" spans="1:3">
      <c r="A315" s="694"/>
      <c r="C315" s="298"/>
    </row>
    <row r="316" spans="1:3">
      <c r="A316" s="694"/>
      <c r="C316" s="298"/>
    </row>
    <row r="317" spans="1:3">
      <c r="A317" s="694"/>
      <c r="C317" s="298"/>
    </row>
    <row r="318" spans="1:3">
      <c r="A318" s="694"/>
      <c r="C318" s="298"/>
    </row>
    <row r="319" spans="1:3">
      <c r="A319" s="694"/>
      <c r="C319" s="298"/>
    </row>
    <row r="320" spans="1:3">
      <c r="A320" s="694"/>
      <c r="C320" s="298"/>
    </row>
    <row r="321" spans="1:3">
      <c r="A321" s="694"/>
      <c r="C321" s="298"/>
    </row>
    <row r="322" spans="1:3">
      <c r="A322" s="694"/>
      <c r="C322" s="298"/>
    </row>
    <row r="323" spans="1:3">
      <c r="A323" s="694"/>
      <c r="C323" s="298"/>
    </row>
    <row r="324" spans="1:3">
      <c r="A324" s="694"/>
      <c r="C324" s="298"/>
    </row>
    <row r="325" spans="1:3">
      <c r="A325" s="694"/>
      <c r="C325" s="298"/>
    </row>
    <row r="326" spans="1:3">
      <c r="A326" s="694"/>
      <c r="C326" s="298"/>
    </row>
    <row r="327" spans="1:3">
      <c r="A327" s="694"/>
      <c r="C327" s="298"/>
    </row>
    <row r="328" spans="1:3">
      <c r="A328" s="694"/>
      <c r="C328" s="298"/>
    </row>
    <row r="329" spans="1:3">
      <c r="A329" s="694"/>
      <c r="C329" s="298"/>
    </row>
    <row r="330" spans="1:3">
      <c r="A330" s="694"/>
      <c r="C330" s="298"/>
    </row>
    <row r="331" spans="1:3">
      <c r="A331" s="694"/>
      <c r="C331" s="298"/>
    </row>
    <row r="332" spans="1:3">
      <c r="A332" s="694"/>
      <c r="C332" s="298"/>
    </row>
    <row r="333" spans="1:3">
      <c r="A333" s="694"/>
      <c r="C333" s="298"/>
    </row>
    <row r="334" spans="1:3">
      <c r="A334" s="694"/>
      <c r="C334" s="298"/>
    </row>
    <row r="335" spans="1:3">
      <c r="A335" s="694"/>
      <c r="C335" s="298"/>
    </row>
    <row r="336" spans="1:3">
      <c r="A336" s="694"/>
      <c r="C336" s="298"/>
    </row>
    <row r="337" spans="1:3">
      <c r="A337" s="694"/>
      <c r="C337" s="298"/>
    </row>
    <row r="338" spans="1:3">
      <c r="A338" s="694"/>
      <c r="C338" s="298"/>
    </row>
    <row r="339" spans="1:3">
      <c r="A339" s="694"/>
      <c r="C339" s="298"/>
    </row>
    <row r="340" spans="1:3">
      <c r="A340" s="694"/>
      <c r="C340" s="298"/>
    </row>
    <row r="341" spans="1:3">
      <c r="A341" s="694"/>
      <c r="C341" s="298"/>
    </row>
    <row r="342" spans="1:3">
      <c r="A342" s="694"/>
      <c r="C342" s="298"/>
    </row>
    <row r="343" spans="1:3">
      <c r="A343" s="694"/>
      <c r="C343" s="298"/>
    </row>
    <row r="344" spans="1:3">
      <c r="A344" s="694"/>
      <c r="C344" s="298"/>
    </row>
    <row r="345" spans="1:3">
      <c r="A345" s="694"/>
      <c r="C345" s="298"/>
    </row>
    <row r="346" spans="1:3">
      <c r="A346" s="694"/>
      <c r="C346" s="298"/>
    </row>
    <row r="347" spans="1:3">
      <c r="A347" s="694"/>
      <c r="C347" s="298"/>
    </row>
    <row r="348" spans="1:3">
      <c r="A348" s="694"/>
      <c r="C348" s="298"/>
    </row>
    <row r="349" spans="1:3">
      <c r="A349" s="694"/>
      <c r="C349" s="298"/>
    </row>
    <row r="350" spans="1:3">
      <c r="A350" s="694"/>
      <c r="C350" s="298"/>
    </row>
    <row r="351" spans="1:3">
      <c r="A351" s="694"/>
      <c r="C351" s="298"/>
    </row>
  </sheetData>
  <mergeCells count="2">
    <mergeCell ref="A9:J9"/>
    <mergeCell ref="A11:J11"/>
  </mergeCells>
  <conditionalFormatting sqref="A7:J7 B16:B301 C16:C351 A12:A351 D16:J301">
    <cfRule type="expression" dxfId="76" priority="37" stopIfTrue="1">
      <formula>ISNUMBER(SEARCH("Closed",$I7))</formula>
    </cfRule>
    <cfRule type="expression" dxfId="75" priority="38" stopIfTrue="1">
      <formula>IF($C7="Minor", TRUE, FALSE)</formula>
    </cfRule>
    <cfRule type="expression" dxfId="74" priority="39" stopIfTrue="1">
      <formula>IF(OR($C7="Major",$C7="Pre-Condition"), TRUE, FALSE)</formula>
    </cfRule>
  </conditionalFormatting>
  <conditionalFormatting sqref="A9:J9 A8 A10:C10 E10:J10">
    <cfRule type="expression" dxfId="73" priority="34" stopIfTrue="1">
      <formula>ISNUMBER(SEARCH("Closed",$I8))</formula>
    </cfRule>
    <cfRule type="expression" dxfId="72" priority="35" stopIfTrue="1">
      <formula>IF($B8="Minor", TRUE, FALSE)</formula>
    </cfRule>
    <cfRule type="expression" dxfId="71" priority="36" stopIfTrue="1">
      <formula>IF(OR($B8="Major",$B8="Pre-Condition"), TRUE, FALSE)</formula>
    </cfRule>
  </conditionalFormatting>
  <conditionalFormatting sqref="B8:J8">
    <cfRule type="expression" dxfId="70" priority="31" stopIfTrue="1">
      <formula>ISNUMBER(SEARCH("Closed",$I8))</formula>
    </cfRule>
    <cfRule type="expression" dxfId="69" priority="32" stopIfTrue="1">
      <formula>IF($B8="Minor", TRUE, FALSE)</formula>
    </cfRule>
    <cfRule type="expression" dxfId="68" priority="33" stopIfTrue="1">
      <formula>IF(OR($B8="Major",$B8="Pre-Condition"), TRUE, FALSE)</formula>
    </cfRule>
  </conditionalFormatting>
  <conditionalFormatting sqref="A11:J11">
    <cfRule type="expression" dxfId="67" priority="25" stopIfTrue="1">
      <formula>ISNUMBER(SEARCH("Closed",$I11))</formula>
    </cfRule>
    <cfRule type="expression" dxfId="66" priority="26" stopIfTrue="1">
      <formula>IF($B11="Minor", TRUE, FALSE)</formula>
    </cfRule>
    <cfRule type="expression" dxfId="65" priority="27" stopIfTrue="1">
      <formula>IF(OR($B11="Major",$B11="Pre-Condition"), TRUE, FALSE)</formula>
    </cfRule>
  </conditionalFormatting>
  <conditionalFormatting sqref="D10">
    <cfRule type="expression" dxfId="64" priority="28" stopIfTrue="1">
      <formula>ISNUMBER(SEARCH("Closed",$I10))</formula>
    </cfRule>
    <cfRule type="expression" dxfId="63" priority="29" stopIfTrue="1">
      <formula>IF($B10="Minor", TRUE, FALSE)</formula>
    </cfRule>
    <cfRule type="expression" dxfId="62" priority="30" stopIfTrue="1">
      <formula>IF(OR($B10="Major",$B10="Pre-Condition"), TRUE, FALSE)</formula>
    </cfRule>
  </conditionalFormatting>
  <conditionalFormatting sqref="B12:C12 B13:B14">
    <cfRule type="expression" dxfId="61" priority="22" stopIfTrue="1">
      <formula>ISNUMBER(SEARCH("Closed",$I12))</formula>
    </cfRule>
    <cfRule type="expression" dxfId="60" priority="23" stopIfTrue="1">
      <formula>IF($B12="Minor", TRUE, FALSE)</formula>
    </cfRule>
    <cfRule type="expression" dxfId="59" priority="24" stopIfTrue="1">
      <formula>IF(OR($B12="Major",$B12="Pre-Condition"), TRUE, FALSE)</formula>
    </cfRule>
  </conditionalFormatting>
  <conditionalFormatting sqref="C14">
    <cfRule type="expression" dxfId="58" priority="19" stopIfTrue="1">
      <formula>ISNUMBER(SEARCH("Closed",$I14))</formula>
    </cfRule>
    <cfRule type="expression" dxfId="57" priority="20" stopIfTrue="1">
      <formula>IF($B14="Minor", TRUE, FALSE)</formula>
    </cfRule>
    <cfRule type="expression" dxfId="56" priority="21" stopIfTrue="1">
      <formula>IF(OR($B14="Major",$B14="Pre-Condition"), TRUE, FALSE)</formula>
    </cfRule>
  </conditionalFormatting>
  <conditionalFormatting sqref="C13">
    <cfRule type="expression" dxfId="55" priority="16" stopIfTrue="1">
      <formula>ISNUMBER(SEARCH("Closed",$I13))</formula>
    </cfRule>
    <cfRule type="expression" dxfId="54" priority="17" stopIfTrue="1">
      <formula>IF($B13="Minor", TRUE, FALSE)</formula>
    </cfRule>
    <cfRule type="expression" dxfId="53" priority="18" stopIfTrue="1">
      <formula>IF(OR($B13="Major",$B13="Pre-Condition"), TRUE, FALSE)</formula>
    </cfRule>
  </conditionalFormatting>
  <conditionalFormatting sqref="E12 G12:J12">
    <cfRule type="expression" dxfId="52" priority="13" stopIfTrue="1">
      <formula>ISNUMBER(SEARCH("Closed",$I12))</formula>
    </cfRule>
    <cfRule type="expression" dxfId="51" priority="14" stopIfTrue="1">
      <formula>IF($B12="Minor", TRUE, FALSE)</formula>
    </cfRule>
    <cfRule type="expression" dxfId="50" priority="15" stopIfTrue="1">
      <formula>IF(OR($B12="Major",$B12="Pre-Condition"), TRUE, FALSE)</formula>
    </cfRule>
  </conditionalFormatting>
  <conditionalFormatting sqref="D14:J14">
    <cfRule type="expression" dxfId="49" priority="10" stopIfTrue="1">
      <formula>ISNUMBER(SEARCH("Closed",$I14))</formula>
    </cfRule>
    <cfRule type="expression" dxfId="48" priority="11" stopIfTrue="1">
      <formula>IF($B14="Minor", TRUE, FALSE)</formula>
    </cfRule>
    <cfRule type="expression" dxfId="47" priority="12" stopIfTrue="1">
      <formula>IF(OR($B14="Major",$B14="Pre-Condition"), TRUE, FALSE)</formula>
    </cfRule>
  </conditionalFormatting>
  <conditionalFormatting sqref="D13:J13">
    <cfRule type="expression" dxfId="46" priority="7" stopIfTrue="1">
      <formula>ISNUMBER(SEARCH("Closed",$I13))</formula>
    </cfRule>
    <cfRule type="expression" dxfId="45" priority="8" stopIfTrue="1">
      <formula>IF($B13="Minor", TRUE, FALSE)</formula>
    </cfRule>
    <cfRule type="expression" dxfId="44" priority="9" stopIfTrue="1">
      <formula>IF(OR($B13="Major",$B13="Pre-Condition"), TRUE, FALSE)</formula>
    </cfRule>
  </conditionalFormatting>
  <conditionalFormatting sqref="D12">
    <cfRule type="expression" dxfId="43" priority="4" stopIfTrue="1">
      <formula>ISNUMBER(SEARCH("Closed",$H12))</formula>
    </cfRule>
    <cfRule type="expression" dxfId="42" priority="5" stopIfTrue="1">
      <formula>IF($B12="Minor", TRUE, FALSE)</formula>
    </cfRule>
    <cfRule type="expression" dxfId="41" priority="6" stopIfTrue="1">
      <formula>IF(OR($B12="Major",$B12="Pre-Condition"), TRUE, FALSE)</formula>
    </cfRule>
  </conditionalFormatting>
  <conditionalFormatting sqref="F12">
    <cfRule type="expression" dxfId="40" priority="1" stopIfTrue="1">
      <formula>ISNUMBER(SEARCH("Closed",$H12))</formula>
    </cfRule>
    <cfRule type="expression" dxfId="39" priority="2" stopIfTrue="1">
      <formula>IF($B12="Minor", TRUE, FALSE)</formula>
    </cfRule>
    <cfRule type="expression" dxfId="38" priority="3" stopIfTrue="1">
      <formula>IF(OR($B12="Major",$B12="Pre-Condition"), TRUE, FALSE)</formula>
    </cfRule>
  </conditionalFormatting>
  <dataValidations count="3">
    <dataValidation type="list" allowBlank="1" showInputMessage="1" showErrorMessage="1" sqref="C8 C10" xr:uid="{00000000-0002-0000-0200-000000000000}">
      <formula1>$AA$195:$AA$204</formula1>
    </dataValidation>
    <dataValidation type="list" allowBlank="1" showInputMessage="1" showErrorMessage="1" sqref="A12:A14 A7 A16:A17 A19:A20" xr:uid="{00000000-0002-0000-0200-000001000000}">
      <formula1>$AA$202:$AA$211</formula1>
    </dataValidation>
    <dataValidation type="list" allowBlank="1" showInputMessage="1" showErrorMessage="1" sqref="C16:C351 C7 B10 B8 C12:C14 A21:A351" xr:uid="{00000000-0002-0000-0200-000002000000}">
      <formula1>$M$1:$M$3</formula1>
    </dataValidation>
  </dataValidations>
  <pageMargins left="0.74803149606299213" right="0.74803149606299213" top="0.98425196850393704" bottom="0.98425196850393704" header="0.51181102362204722" footer="0.51181102362204722"/>
  <pageSetup paperSize="9" scale="87" orientation="landscape" horizontalDpi="4294967294"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35"/>
  <sheetViews>
    <sheetView view="pageBreakPreview" zoomScaleNormal="100" zoomScaleSheetLayoutView="100" workbookViewId="0">
      <selection sqref="A1:D1"/>
    </sheetView>
  </sheetViews>
  <sheetFormatPr baseColWidth="10" defaultColWidth="9.1640625" defaultRowHeight="14"/>
  <cols>
    <col min="1" max="1" width="36.6640625" style="10" customWidth="1"/>
    <col min="2" max="2" width="12.5" style="9" customWidth="1"/>
    <col min="3" max="3" width="13.1640625" style="20" customWidth="1"/>
    <col min="4" max="4" width="22.5" style="20" customWidth="1"/>
    <col min="5" max="5" width="13.5" style="20" customWidth="1"/>
    <col min="6" max="6" width="19.5" style="20" customWidth="1"/>
    <col min="7" max="16384" width="9.1640625" style="20"/>
  </cols>
  <sheetData>
    <row r="1" spans="1:5" s="275" customFormat="1" ht="34.5" customHeight="1">
      <c r="A1" s="1198" t="s">
        <v>2062</v>
      </c>
      <c r="B1" s="1071"/>
      <c r="C1" s="640"/>
      <c r="D1" s="640"/>
      <c r="E1" s="34"/>
    </row>
    <row r="2" spans="1:5" s="275" customFormat="1">
      <c r="A2" s="111"/>
      <c r="B2" s="278"/>
      <c r="C2" s="169"/>
      <c r="D2" s="169"/>
      <c r="E2" s="34"/>
    </row>
    <row r="3" spans="1:5" s="275" customFormat="1">
      <c r="A3" s="279" t="s">
        <v>2063</v>
      </c>
      <c r="B3" s="280" t="s">
        <v>2064</v>
      </c>
      <c r="C3" s="169" t="s">
        <v>1162</v>
      </c>
      <c r="D3" s="169"/>
    </row>
    <row r="5" spans="1:5" ht="15">
      <c r="A5" s="286" t="s">
        <v>2065</v>
      </c>
      <c r="B5" s="282" t="s">
        <v>2066</v>
      </c>
      <c r="C5" s="620"/>
      <c r="D5" s="620"/>
      <c r="E5" s="620"/>
    </row>
    <row r="6" spans="1:5">
      <c r="A6" s="97"/>
      <c r="C6" s="620"/>
      <c r="D6" s="620"/>
      <c r="E6" s="620"/>
    </row>
    <row r="7" spans="1:5">
      <c r="A7" s="286" t="s">
        <v>2067</v>
      </c>
      <c r="B7" s="281">
        <v>1.1000000000000001</v>
      </c>
      <c r="C7" s="620"/>
      <c r="D7" s="620"/>
      <c r="E7" s="620"/>
    </row>
    <row r="8" spans="1:5">
      <c r="A8" s="286"/>
      <c r="B8" s="277">
        <v>1.2</v>
      </c>
      <c r="C8" s="620"/>
      <c r="D8" s="620"/>
      <c r="E8" s="620"/>
    </row>
    <row r="9" spans="1:5">
      <c r="A9" s="276"/>
      <c r="B9" s="282">
        <v>1.3</v>
      </c>
      <c r="C9" s="620"/>
      <c r="D9" s="620"/>
      <c r="E9" s="620"/>
    </row>
    <row r="10" spans="1:5">
      <c r="A10" s="276"/>
      <c r="B10" s="277">
        <v>1.4</v>
      </c>
      <c r="C10" s="620"/>
      <c r="D10" s="620"/>
      <c r="E10" s="620"/>
    </row>
    <row r="12" spans="1:5" ht="15" customHeight="1">
      <c r="A12" s="276" t="s">
        <v>11</v>
      </c>
      <c r="B12" s="282" t="s">
        <v>2066</v>
      </c>
      <c r="C12" s="620"/>
      <c r="D12" s="620"/>
      <c r="E12" s="620"/>
    </row>
    <row r="13" spans="1:5" ht="15" customHeight="1">
      <c r="A13" s="10" t="s">
        <v>1162</v>
      </c>
      <c r="C13" s="620"/>
      <c r="D13" s="15"/>
      <c r="E13" s="620"/>
    </row>
    <row r="14" spans="1:5">
      <c r="A14" s="276" t="s">
        <v>2068</v>
      </c>
      <c r="B14" s="282">
        <v>3.1</v>
      </c>
      <c r="C14" s="620"/>
      <c r="D14" s="620"/>
      <c r="E14" s="620"/>
    </row>
    <row r="15" spans="1:5">
      <c r="A15" s="276"/>
      <c r="B15" s="282">
        <v>3.2</v>
      </c>
      <c r="C15" s="620"/>
      <c r="D15" s="620"/>
      <c r="E15" s="620"/>
    </row>
    <row r="16" spans="1:5">
      <c r="A16" s="276"/>
      <c r="B16" s="282">
        <v>3.5</v>
      </c>
      <c r="C16" s="620"/>
      <c r="D16" s="620"/>
      <c r="E16" s="620"/>
    </row>
    <row r="17" spans="1:4">
      <c r="A17" s="276"/>
      <c r="B17" s="282">
        <v>3.6</v>
      </c>
      <c r="C17" s="620"/>
      <c r="D17" s="620"/>
    </row>
    <row r="18" spans="1:4">
      <c r="A18" s="276"/>
      <c r="B18" s="282">
        <v>3.7</v>
      </c>
      <c r="C18" s="620"/>
      <c r="D18" s="620"/>
    </row>
    <row r="19" spans="1:4" ht="15">
      <c r="A19" s="276"/>
      <c r="B19" s="282" t="s">
        <v>273</v>
      </c>
      <c r="C19" s="620"/>
      <c r="D19" s="620"/>
    </row>
    <row r="20" spans="1:4">
      <c r="A20" s="276"/>
      <c r="B20" s="282">
        <v>3.9</v>
      </c>
      <c r="C20" s="620"/>
      <c r="D20" s="620"/>
    </row>
    <row r="21" spans="1:4">
      <c r="A21" s="276"/>
      <c r="B21" s="283">
        <v>3.1</v>
      </c>
      <c r="C21" s="620"/>
      <c r="D21" s="620"/>
    </row>
    <row r="22" spans="1:4">
      <c r="A22" s="276"/>
      <c r="B22" s="282">
        <v>3.11</v>
      </c>
      <c r="C22" s="620"/>
      <c r="D22" s="620"/>
    </row>
    <row r="24" spans="1:4" ht="15">
      <c r="A24" s="287" t="s">
        <v>2069</v>
      </c>
      <c r="B24" s="282" t="s">
        <v>2066</v>
      </c>
      <c r="C24" s="620"/>
      <c r="D24" s="620"/>
    </row>
    <row r="25" spans="1:4">
      <c r="B25" s="632"/>
      <c r="C25" s="620"/>
      <c r="D25" s="620"/>
    </row>
    <row r="26" spans="1:4" s="275" customFormat="1" ht="15">
      <c r="A26" s="285" t="s">
        <v>2070</v>
      </c>
      <c r="B26" s="278"/>
      <c r="C26" s="169"/>
      <c r="D26" s="169"/>
    </row>
    <row r="28" spans="1:4">
      <c r="A28" s="276" t="s">
        <v>2071</v>
      </c>
      <c r="B28" s="277" t="s">
        <v>2066</v>
      </c>
      <c r="C28" s="620"/>
      <c r="D28" s="620"/>
    </row>
    <row r="29" spans="1:4">
      <c r="A29" s="276" t="s">
        <v>2072</v>
      </c>
      <c r="B29" s="277" t="s">
        <v>2066</v>
      </c>
      <c r="C29" s="620"/>
      <c r="D29" s="620"/>
    </row>
    <row r="30" spans="1:4">
      <c r="A30" s="276" t="s">
        <v>2073</v>
      </c>
      <c r="B30" s="277" t="s">
        <v>2066</v>
      </c>
      <c r="C30" s="620"/>
      <c r="D30" s="620"/>
    </row>
    <row r="31" spans="1:4">
      <c r="A31" s="276" t="s">
        <v>2074</v>
      </c>
      <c r="B31" s="277" t="s">
        <v>2066</v>
      </c>
      <c r="C31" s="620"/>
      <c r="D31" s="620"/>
    </row>
    <row r="33" spans="1:3">
      <c r="A33" s="284" t="s">
        <v>2075</v>
      </c>
      <c r="C33" s="620"/>
    </row>
    <row r="34" spans="1:3">
      <c r="A34" s="276" t="s">
        <v>2076</v>
      </c>
      <c r="B34" s="1197" t="s">
        <v>2077</v>
      </c>
      <c r="C34" s="1197"/>
    </row>
    <row r="35" spans="1:3">
      <c r="A35" s="276" t="s">
        <v>2078</v>
      </c>
      <c r="B35" s="277" t="s">
        <v>2066</v>
      </c>
      <c r="C35" s="640"/>
    </row>
  </sheetData>
  <mergeCells count="2">
    <mergeCell ref="B34:C34"/>
    <mergeCell ref="A1:B1"/>
  </mergeCells>
  <phoneticPr fontId="7" type="noConversion"/>
  <pageMargins left="0.75" right="0.75" top="1" bottom="1" header="0.5" footer="0.5"/>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694"/>
  <sheetViews>
    <sheetView workbookViewId="0">
      <selection sqref="A1:D1"/>
    </sheetView>
  </sheetViews>
  <sheetFormatPr baseColWidth="10" defaultColWidth="9" defaultRowHeight="14"/>
  <cols>
    <col min="1" max="1" width="9" style="408" customWidth="1"/>
    <col min="2" max="2" width="13.5" style="608" customWidth="1"/>
    <col min="3" max="3" width="6" style="586" customWidth="1"/>
    <col min="4" max="4" width="89.83203125" style="433" customWidth="1"/>
    <col min="5" max="5" width="8.5" style="585" customWidth="1"/>
    <col min="6" max="6" width="9" style="585"/>
    <col min="7" max="16384" width="9" style="408"/>
  </cols>
  <sheetData>
    <row r="1" spans="1:6" s="598" customFormat="1">
      <c r="A1" s="596"/>
      <c r="B1" s="603"/>
      <c r="C1" s="419"/>
      <c r="D1" s="420" t="s">
        <v>2079</v>
      </c>
      <c r="E1" s="597"/>
    </row>
    <row r="2" spans="1:6" s="598" customFormat="1" ht="118.5" customHeight="1">
      <c r="A2" s="596"/>
      <c r="B2" s="604" t="s">
        <v>2080</v>
      </c>
      <c r="C2" s="421"/>
      <c r="D2" s="428" t="s">
        <v>2081</v>
      </c>
      <c r="E2" s="599"/>
    </row>
    <row r="3" spans="1:6" ht="18.75" customHeight="1" thickBot="1">
      <c r="A3" s="2"/>
      <c r="B3" s="605"/>
      <c r="C3" s="639"/>
      <c r="D3" s="445"/>
      <c r="E3" s="624"/>
      <c r="F3" s="624"/>
    </row>
    <row r="4" spans="1:6" ht="69" customHeight="1">
      <c r="A4" s="2"/>
      <c r="B4" s="606"/>
      <c r="C4" s="639"/>
      <c r="D4" s="446" t="s">
        <v>2082</v>
      </c>
      <c r="E4" s="443" t="s">
        <v>2083</v>
      </c>
      <c r="F4" s="444" t="s">
        <v>2084</v>
      </c>
    </row>
    <row r="5" spans="1:6" ht="122.5" customHeight="1">
      <c r="A5" s="2"/>
      <c r="B5" s="606"/>
      <c r="C5" s="639"/>
      <c r="D5" s="600" t="s">
        <v>2085</v>
      </c>
      <c r="E5" s="437"/>
      <c r="F5" s="439"/>
    </row>
    <row r="6" spans="1:6" ht="44.5" customHeight="1">
      <c r="A6" s="2"/>
      <c r="B6" s="606"/>
      <c r="C6" s="639"/>
      <c r="D6" s="438" t="s">
        <v>2086</v>
      </c>
      <c r="E6" s="437"/>
      <c r="F6" s="439"/>
    </row>
    <row r="7" spans="1:6" ht="75">
      <c r="A7" s="2"/>
      <c r="B7" s="606"/>
      <c r="C7" s="639"/>
      <c r="D7" s="438" t="s">
        <v>2087</v>
      </c>
      <c r="E7" s="437"/>
      <c r="F7" s="439"/>
    </row>
    <row r="8" spans="1:6" ht="60">
      <c r="A8" s="2"/>
      <c r="B8" s="606"/>
      <c r="C8" s="639"/>
      <c r="D8" s="438" t="s">
        <v>2088</v>
      </c>
      <c r="E8" s="437"/>
      <c r="F8" s="439"/>
    </row>
    <row r="9" spans="1:6" ht="61" thickBot="1">
      <c r="A9" s="2"/>
      <c r="B9" s="606"/>
      <c r="C9" s="639"/>
      <c r="D9" s="440" t="s">
        <v>2089</v>
      </c>
      <c r="E9" s="441"/>
      <c r="F9" s="442"/>
    </row>
    <row r="10" spans="1:6">
      <c r="A10" s="2"/>
      <c r="B10" s="606"/>
      <c r="C10" s="639"/>
      <c r="D10" s="429"/>
      <c r="E10" s="624"/>
      <c r="F10" s="624"/>
    </row>
    <row r="11" spans="1:6">
      <c r="A11" s="2"/>
      <c r="B11" s="606"/>
      <c r="C11" s="639"/>
      <c r="D11" s="429"/>
      <c r="E11" s="624"/>
      <c r="F11" s="624"/>
    </row>
    <row r="12" spans="1:6" ht="30">
      <c r="A12" s="2"/>
      <c r="B12" s="607" t="s">
        <v>2090</v>
      </c>
      <c r="C12" s="1199" t="s">
        <v>2091</v>
      </c>
      <c r="D12" s="1199"/>
      <c r="E12" s="1199"/>
      <c r="F12" s="408"/>
    </row>
    <row r="13" spans="1:6" ht="30">
      <c r="B13" s="608">
        <v>1.1000000000000001</v>
      </c>
      <c r="C13" s="422"/>
      <c r="D13" s="430" t="s">
        <v>2092</v>
      </c>
      <c r="E13" s="423"/>
      <c r="F13" s="624"/>
    </row>
    <row r="14" spans="1:6">
      <c r="C14" s="424" t="s">
        <v>46</v>
      </c>
      <c r="D14" s="431"/>
      <c r="E14" s="16"/>
      <c r="F14" s="624"/>
    </row>
    <row r="15" spans="1:6">
      <c r="C15" s="424" t="s">
        <v>47</v>
      </c>
      <c r="D15" s="431"/>
      <c r="E15" s="16"/>
      <c r="F15" s="624"/>
    </row>
    <row r="16" spans="1:6">
      <c r="C16" s="424" t="s">
        <v>48</v>
      </c>
      <c r="D16" s="431"/>
      <c r="E16" s="16"/>
      <c r="F16" s="624"/>
    </row>
    <row r="17" spans="2:5">
      <c r="C17" s="424" t="s">
        <v>49</v>
      </c>
      <c r="D17" s="431"/>
      <c r="E17" s="16"/>
    </row>
    <row r="18" spans="2:5">
      <c r="C18" s="424" t="s">
        <v>50</v>
      </c>
      <c r="D18" s="431"/>
      <c r="E18" s="16"/>
    </row>
    <row r="19" spans="2:5" ht="30">
      <c r="B19" s="608">
        <v>1.2</v>
      </c>
      <c r="C19" s="422"/>
      <c r="D19" s="430" t="s">
        <v>2093</v>
      </c>
      <c r="E19" s="423"/>
    </row>
    <row r="20" spans="2:5">
      <c r="C20" s="424" t="s">
        <v>46</v>
      </c>
      <c r="D20" s="431"/>
      <c r="E20" s="16"/>
    </row>
    <row r="21" spans="2:5">
      <c r="C21" s="424" t="s">
        <v>47</v>
      </c>
      <c r="D21" s="431"/>
      <c r="E21" s="16"/>
    </row>
    <row r="22" spans="2:5">
      <c r="C22" s="424" t="s">
        <v>48</v>
      </c>
      <c r="D22" s="431"/>
      <c r="E22" s="16"/>
    </row>
    <row r="23" spans="2:5">
      <c r="C23" s="424" t="s">
        <v>49</v>
      </c>
      <c r="D23" s="431"/>
      <c r="E23" s="16"/>
    </row>
    <row r="24" spans="2:5">
      <c r="C24" s="424" t="s">
        <v>50</v>
      </c>
      <c r="D24" s="431"/>
      <c r="E24" s="16"/>
    </row>
    <row r="25" spans="2:5" ht="49" customHeight="1">
      <c r="B25" s="608">
        <v>1.3</v>
      </c>
      <c r="C25" s="422"/>
      <c r="D25" s="430" t="s">
        <v>2094</v>
      </c>
      <c r="E25" s="423"/>
    </row>
    <row r="26" spans="2:5">
      <c r="C26" s="424" t="s">
        <v>46</v>
      </c>
      <c r="D26" s="431"/>
      <c r="E26" s="16"/>
    </row>
    <row r="27" spans="2:5">
      <c r="C27" s="424" t="s">
        <v>47</v>
      </c>
      <c r="D27" s="431"/>
      <c r="E27" s="16"/>
    </row>
    <row r="28" spans="2:5">
      <c r="C28" s="424" t="s">
        <v>48</v>
      </c>
      <c r="D28" s="431"/>
      <c r="E28" s="16"/>
    </row>
    <row r="29" spans="2:5">
      <c r="C29" s="424" t="s">
        <v>49</v>
      </c>
      <c r="D29" s="431"/>
      <c r="E29" s="16"/>
    </row>
    <row r="30" spans="2:5">
      <c r="C30" s="424" t="s">
        <v>50</v>
      </c>
      <c r="D30" s="431"/>
      <c r="E30" s="16"/>
    </row>
    <row r="31" spans="2:5" ht="15">
      <c r="B31" s="608" t="s">
        <v>101</v>
      </c>
      <c r="C31" s="422"/>
      <c r="D31" s="430" t="s">
        <v>2095</v>
      </c>
      <c r="E31" s="423"/>
    </row>
    <row r="32" spans="2:5">
      <c r="C32" s="424" t="s">
        <v>46</v>
      </c>
      <c r="D32" s="431"/>
      <c r="E32" s="16"/>
    </row>
    <row r="33" spans="2:5">
      <c r="C33" s="424" t="s">
        <v>47</v>
      </c>
      <c r="D33" s="431"/>
      <c r="E33" s="16"/>
    </row>
    <row r="34" spans="2:5">
      <c r="C34" s="424" t="s">
        <v>48</v>
      </c>
      <c r="D34" s="431"/>
      <c r="E34" s="16"/>
    </row>
    <row r="35" spans="2:5">
      <c r="C35" s="424" t="s">
        <v>49</v>
      </c>
      <c r="D35" s="431"/>
      <c r="E35" s="16"/>
    </row>
    <row r="36" spans="2:5">
      <c r="C36" s="424" t="s">
        <v>50</v>
      </c>
      <c r="D36" s="431"/>
      <c r="E36" s="16"/>
    </row>
    <row r="37" spans="2:5" ht="30">
      <c r="B37" s="608">
        <v>1.4</v>
      </c>
      <c r="C37" s="422"/>
      <c r="D37" s="430" t="s">
        <v>2096</v>
      </c>
      <c r="E37" s="423"/>
    </row>
    <row r="38" spans="2:5">
      <c r="C38" s="424" t="s">
        <v>46</v>
      </c>
      <c r="D38" s="431"/>
      <c r="E38" s="16"/>
    </row>
    <row r="39" spans="2:5">
      <c r="C39" s="424" t="s">
        <v>47</v>
      </c>
      <c r="D39" s="431"/>
      <c r="E39" s="16"/>
    </row>
    <row r="40" spans="2:5">
      <c r="C40" s="424" t="s">
        <v>48</v>
      </c>
      <c r="D40" s="431"/>
      <c r="E40" s="16"/>
    </row>
    <row r="41" spans="2:5">
      <c r="C41" s="424" t="s">
        <v>49</v>
      </c>
      <c r="D41" s="431"/>
      <c r="E41" s="16"/>
    </row>
    <row r="42" spans="2:5">
      <c r="C42" s="424" t="s">
        <v>50</v>
      </c>
      <c r="D42" s="431"/>
      <c r="E42" s="16"/>
    </row>
    <row r="43" spans="2:5" ht="45">
      <c r="B43" s="608" t="s">
        <v>141</v>
      </c>
      <c r="C43" s="422"/>
      <c r="D43" s="430" t="s">
        <v>2097</v>
      </c>
      <c r="E43" s="423"/>
    </row>
    <row r="44" spans="2:5">
      <c r="C44" s="424" t="s">
        <v>46</v>
      </c>
      <c r="D44" s="431"/>
      <c r="E44" s="16"/>
    </row>
    <row r="45" spans="2:5">
      <c r="C45" s="424" t="s">
        <v>47</v>
      </c>
      <c r="D45" s="431"/>
      <c r="E45" s="16"/>
    </row>
    <row r="46" spans="2:5">
      <c r="C46" s="424" t="s">
        <v>48</v>
      </c>
      <c r="D46" s="431"/>
      <c r="E46" s="16"/>
    </row>
    <row r="47" spans="2:5">
      <c r="C47" s="424" t="s">
        <v>49</v>
      </c>
      <c r="D47" s="431"/>
      <c r="E47" s="16"/>
    </row>
    <row r="48" spans="2:5">
      <c r="C48" s="424" t="s">
        <v>50</v>
      </c>
      <c r="D48" s="431"/>
      <c r="E48" s="16"/>
    </row>
    <row r="49" spans="2:5" ht="45">
      <c r="B49" s="608" t="s">
        <v>145</v>
      </c>
      <c r="C49" s="422"/>
      <c r="D49" s="430" t="s">
        <v>2098</v>
      </c>
      <c r="E49" s="423"/>
    </row>
    <row r="50" spans="2:5">
      <c r="C50" s="424" t="s">
        <v>46</v>
      </c>
      <c r="D50" s="431"/>
      <c r="E50" s="16"/>
    </row>
    <row r="51" spans="2:5">
      <c r="C51" s="424" t="s">
        <v>47</v>
      </c>
      <c r="D51" s="431"/>
      <c r="E51" s="16"/>
    </row>
    <row r="52" spans="2:5">
      <c r="C52" s="424" t="s">
        <v>48</v>
      </c>
      <c r="D52" s="431"/>
      <c r="E52" s="16"/>
    </row>
    <row r="53" spans="2:5">
      <c r="C53" s="424" t="s">
        <v>49</v>
      </c>
      <c r="D53" s="431"/>
      <c r="E53" s="16"/>
    </row>
    <row r="54" spans="2:5">
      <c r="C54" s="424" t="s">
        <v>50</v>
      </c>
      <c r="D54" s="431"/>
      <c r="E54" s="16"/>
    </row>
    <row r="55" spans="2:5" ht="34.5" customHeight="1">
      <c r="B55" s="608">
        <v>1.5</v>
      </c>
      <c r="C55" s="422"/>
      <c r="D55" s="430" t="s">
        <v>2099</v>
      </c>
      <c r="E55" s="423"/>
    </row>
    <row r="56" spans="2:5">
      <c r="C56" s="424" t="s">
        <v>46</v>
      </c>
      <c r="D56" s="431"/>
      <c r="E56" s="16"/>
    </row>
    <row r="57" spans="2:5">
      <c r="C57" s="424" t="s">
        <v>47</v>
      </c>
      <c r="D57" s="431"/>
      <c r="E57" s="16"/>
    </row>
    <row r="58" spans="2:5">
      <c r="C58" s="424" t="s">
        <v>48</v>
      </c>
      <c r="D58" s="431"/>
      <c r="E58" s="16"/>
    </row>
    <row r="59" spans="2:5">
      <c r="C59" s="424" t="s">
        <v>49</v>
      </c>
      <c r="D59" s="431"/>
      <c r="E59" s="16"/>
    </row>
    <row r="60" spans="2:5">
      <c r="C60" s="424" t="s">
        <v>50</v>
      </c>
      <c r="D60" s="431"/>
      <c r="E60" s="16"/>
    </row>
    <row r="61" spans="2:5" ht="94" customHeight="1">
      <c r="B61" s="608" t="s">
        <v>2100</v>
      </c>
      <c r="C61" s="422"/>
      <c r="D61" s="430" t="s">
        <v>2101</v>
      </c>
      <c r="E61" s="423"/>
    </row>
    <row r="62" spans="2:5">
      <c r="C62" s="424" t="s">
        <v>46</v>
      </c>
      <c r="D62" s="431"/>
      <c r="E62" s="16"/>
    </row>
    <row r="63" spans="2:5">
      <c r="C63" s="424" t="s">
        <v>47</v>
      </c>
      <c r="D63" s="431"/>
      <c r="E63" s="16"/>
    </row>
    <row r="64" spans="2:5">
      <c r="C64" s="424" t="s">
        <v>48</v>
      </c>
      <c r="D64" s="431"/>
      <c r="E64" s="16"/>
    </row>
    <row r="65" spans="2:5">
      <c r="C65" s="424" t="s">
        <v>49</v>
      </c>
      <c r="D65" s="431"/>
      <c r="E65" s="16"/>
    </row>
    <row r="66" spans="2:5">
      <c r="C66" s="424" t="s">
        <v>50</v>
      </c>
      <c r="D66" s="431"/>
      <c r="E66" s="16"/>
    </row>
    <row r="67" spans="2:5" ht="23" customHeight="1">
      <c r="B67" s="608" t="s">
        <v>2102</v>
      </c>
      <c r="C67" s="422"/>
      <c r="D67" s="430" t="s">
        <v>2103</v>
      </c>
      <c r="E67" s="423"/>
    </row>
    <row r="68" spans="2:5">
      <c r="C68" s="424" t="s">
        <v>46</v>
      </c>
      <c r="D68" s="431"/>
      <c r="E68" s="16"/>
    </row>
    <row r="69" spans="2:5">
      <c r="C69" s="424" t="s">
        <v>47</v>
      </c>
      <c r="D69" s="431"/>
      <c r="E69" s="16"/>
    </row>
    <row r="70" spans="2:5">
      <c r="C70" s="424" t="s">
        <v>48</v>
      </c>
      <c r="D70" s="431"/>
      <c r="E70" s="16"/>
    </row>
    <row r="71" spans="2:5">
      <c r="C71" s="424" t="s">
        <v>49</v>
      </c>
      <c r="D71" s="431"/>
      <c r="E71" s="16"/>
    </row>
    <row r="72" spans="2:5">
      <c r="C72" s="424" t="s">
        <v>50</v>
      </c>
      <c r="D72" s="431"/>
      <c r="E72" s="16"/>
    </row>
    <row r="73" spans="2:5" ht="31" customHeight="1">
      <c r="B73" s="608" t="s">
        <v>2104</v>
      </c>
      <c r="C73" s="422"/>
      <c r="D73" s="430" t="s">
        <v>2105</v>
      </c>
      <c r="E73" s="423"/>
    </row>
    <row r="74" spans="2:5">
      <c r="C74" s="424" t="s">
        <v>46</v>
      </c>
      <c r="D74" s="431"/>
      <c r="E74" s="16"/>
    </row>
    <row r="75" spans="2:5">
      <c r="C75" s="424" t="s">
        <v>47</v>
      </c>
      <c r="D75" s="431"/>
      <c r="E75" s="16"/>
    </row>
    <row r="76" spans="2:5">
      <c r="C76" s="424" t="s">
        <v>48</v>
      </c>
      <c r="D76" s="431"/>
      <c r="E76" s="16"/>
    </row>
    <row r="77" spans="2:5">
      <c r="C77" s="424" t="s">
        <v>49</v>
      </c>
      <c r="D77" s="431"/>
      <c r="E77" s="16"/>
    </row>
    <row r="78" spans="2:5">
      <c r="C78" s="424" t="s">
        <v>50</v>
      </c>
      <c r="D78" s="431"/>
      <c r="E78" s="16"/>
    </row>
    <row r="79" spans="2:5" ht="16.5" customHeight="1">
      <c r="B79" s="608">
        <v>1.6</v>
      </c>
      <c r="C79" s="422"/>
      <c r="D79" s="430" t="s">
        <v>2106</v>
      </c>
      <c r="E79" s="423"/>
    </row>
    <row r="80" spans="2:5">
      <c r="C80" s="424" t="s">
        <v>46</v>
      </c>
      <c r="D80" s="431"/>
      <c r="E80" s="16"/>
    </row>
    <row r="81" spans="2:6">
      <c r="C81" s="424" t="s">
        <v>47</v>
      </c>
      <c r="D81" s="431"/>
      <c r="E81" s="16"/>
      <c r="F81" s="624"/>
    </row>
    <row r="82" spans="2:6">
      <c r="C82" s="424" t="s">
        <v>48</v>
      </c>
      <c r="D82" s="431"/>
      <c r="E82" s="16"/>
      <c r="F82" s="624"/>
    </row>
    <row r="83" spans="2:6">
      <c r="C83" s="424" t="s">
        <v>49</v>
      </c>
      <c r="D83" s="431"/>
      <c r="E83" s="16"/>
      <c r="F83" s="624"/>
    </row>
    <row r="84" spans="2:6">
      <c r="C84" s="424" t="s">
        <v>50</v>
      </c>
      <c r="D84" s="431"/>
      <c r="E84" s="16"/>
      <c r="F84" s="624"/>
    </row>
    <row r="85" spans="2:6" ht="30">
      <c r="B85" s="608">
        <v>1.7</v>
      </c>
      <c r="C85" s="422"/>
      <c r="D85" s="430" t="s">
        <v>2107</v>
      </c>
      <c r="E85" s="423"/>
      <c r="F85" s="624"/>
    </row>
    <row r="86" spans="2:6">
      <c r="C86" s="424" t="s">
        <v>46</v>
      </c>
      <c r="D86" s="431"/>
      <c r="E86" s="16"/>
      <c r="F86" s="624"/>
    </row>
    <row r="87" spans="2:6">
      <c r="C87" s="424" t="s">
        <v>47</v>
      </c>
      <c r="D87" s="431"/>
      <c r="E87" s="16"/>
      <c r="F87" s="624"/>
    </row>
    <row r="88" spans="2:6">
      <c r="C88" s="424" t="s">
        <v>48</v>
      </c>
      <c r="D88" s="431"/>
      <c r="E88" s="16"/>
      <c r="F88" s="624"/>
    </row>
    <row r="89" spans="2:6">
      <c r="C89" s="424" t="s">
        <v>49</v>
      </c>
      <c r="D89" s="431"/>
      <c r="E89" s="16"/>
      <c r="F89" s="624"/>
    </row>
    <row r="90" spans="2:6">
      <c r="C90" s="424" t="s">
        <v>50</v>
      </c>
      <c r="D90" s="431"/>
      <c r="E90" s="16"/>
      <c r="F90" s="624"/>
    </row>
    <row r="91" spans="2:6" ht="27.5" customHeight="1">
      <c r="C91" s="1199" t="s">
        <v>2108</v>
      </c>
      <c r="D91" s="1199"/>
      <c r="E91" s="1199"/>
      <c r="F91" s="408"/>
    </row>
    <row r="92" spans="2:6" ht="15">
      <c r="C92" s="425"/>
      <c r="D92" s="432" t="s">
        <v>2109</v>
      </c>
      <c r="E92" s="425"/>
      <c r="F92" s="624"/>
    </row>
    <row r="93" spans="2:6" ht="15">
      <c r="B93" s="608">
        <v>2.1</v>
      </c>
      <c r="C93" s="422"/>
      <c r="D93" s="430" t="s">
        <v>2110</v>
      </c>
      <c r="E93" s="423"/>
      <c r="F93" s="624"/>
    </row>
    <row r="94" spans="2:6">
      <c r="C94" s="424" t="s">
        <v>46</v>
      </c>
      <c r="D94" s="431"/>
      <c r="E94" s="16"/>
      <c r="F94" s="624"/>
    </row>
    <row r="95" spans="2:6">
      <c r="C95" s="424" t="s">
        <v>47</v>
      </c>
      <c r="D95" s="431"/>
      <c r="E95" s="16"/>
      <c r="F95" s="624"/>
    </row>
    <row r="96" spans="2:6">
      <c r="C96" s="424" t="s">
        <v>48</v>
      </c>
      <c r="D96" s="431"/>
      <c r="E96" s="16"/>
      <c r="F96" s="624"/>
    </row>
    <row r="97" spans="2:5">
      <c r="C97" s="424" t="s">
        <v>49</v>
      </c>
      <c r="D97" s="431"/>
      <c r="E97" s="16"/>
    </row>
    <row r="98" spans="2:5">
      <c r="C98" s="424" t="s">
        <v>50</v>
      </c>
      <c r="D98" s="431"/>
      <c r="E98" s="16"/>
    </row>
    <row r="99" spans="2:5" ht="30">
      <c r="B99" s="608">
        <v>2.2000000000000002</v>
      </c>
      <c r="C99" s="422"/>
      <c r="D99" s="430" t="s">
        <v>2111</v>
      </c>
      <c r="E99" s="423"/>
    </row>
    <row r="100" spans="2:5">
      <c r="C100" s="424" t="s">
        <v>46</v>
      </c>
      <c r="D100" s="431"/>
      <c r="E100" s="16"/>
    </row>
    <row r="101" spans="2:5">
      <c r="C101" s="424" t="s">
        <v>47</v>
      </c>
      <c r="D101" s="431"/>
      <c r="E101" s="16"/>
    </row>
    <row r="102" spans="2:5">
      <c r="C102" s="424" t="s">
        <v>48</v>
      </c>
      <c r="D102" s="431"/>
      <c r="E102" s="16"/>
    </row>
    <row r="103" spans="2:5">
      <c r="C103" s="424" t="s">
        <v>49</v>
      </c>
      <c r="D103" s="431"/>
      <c r="E103" s="16"/>
    </row>
    <row r="104" spans="2:5">
      <c r="C104" s="424" t="s">
        <v>50</v>
      </c>
      <c r="D104" s="431"/>
      <c r="E104" s="16"/>
    </row>
    <row r="105" spans="2:5" ht="30">
      <c r="B105" s="608">
        <v>2.2999999999999998</v>
      </c>
      <c r="C105" s="422"/>
      <c r="D105" s="430" t="s">
        <v>2112</v>
      </c>
      <c r="E105" s="423"/>
    </row>
    <row r="106" spans="2:5" ht="30">
      <c r="B106" s="608" t="s">
        <v>2113</v>
      </c>
      <c r="C106" s="422"/>
      <c r="D106" s="430" t="s">
        <v>2114</v>
      </c>
      <c r="E106" s="423"/>
    </row>
    <row r="107" spans="2:5">
      <c r="C107" s="424" t="s">
        <v>46</v>
      </c>
      <c r="D107" s="431"/>
      <c r="E107" s="16"/>
    </row>
    <row r="108" spans="2:5">
      <c r="C108" s="424" t="s">
        <v>47</v>
      </c>
      <c r="D108" s="431"/>
      <c r="E108" s="16"/>
    </row>
    <row r="109" spans="2:5">
      <c r="C109" s="424" t="s">
        <v>48</v>
      </c>
      <c r="D109" s="431"/>
      <c r="E109" s="16"/>
    </row>
    <row r="110" spans="2:5">
      <c r="C110" s="424" t="s">
        <v>49</v>
      </c>
      <c r="D110" s="431"/>
      <c r="E110" s="16"/>
    </row>
    <row r="111" spans="2:5">
      <c r="C111" s="424" t="s">
        <v>50</v>
      </c>
      <c r="D111" s="431"/>
      <c r="E111" s="16"/>
    </row>
    <row r="112" spans="2:5" ht="30">
      <c r="B112" s="608" t="s">
        <v>2115</v>
      </c>
      <c r="C112" s="422"/>
      <c r="D112" s="430" t="s">
        <v>2116</v>
      </c>
      <c r="E112" s="423"/>
    </row>
    <row r="113" spans="2:5">
      <c r="C113" s="424" t="s">
        <v>46</v>
      </c>
      <c r="D113" s="431"/>
      <c r="E113" s="16"/>
    </row>
    <row r="114" spans="2:5">
      <c r="C114" s="424" t="s">
        <v>47</v>
      </c>
      <c r="D114" s="431"/>
      <c r="E114" s="16"/>
    </row>
    <row r="115" spans="2:5">
      <c r="C115" s="424" t="s">
        <v>48</v>
      </c>
      <c r="D115" s="431"/>
      <c r="E115" s="16"/>
    </row>
    <row r="116" spans="2:5">
      <c r="C116" s="424" t="s">
        <v>49</v>
      </c>
      <c r="D116" s="431"/>
      <c r="E116" s="16"/>
    </row>
    <row r="117" spans="2:5">
      <c r="C117" s="424" t="s">
        <v>50</v>
      </c>
      <c r="D117" s="431"/>
      <c r="E117" s="16"/>
    </row>
    <row r="118" spans="2:5" ht="30">
      <c r="B118" s="608" t="s">
        <v>2117</v>
      </c>
      <c r="C118" s="422"/>
      <c r="D118" s="430" t="s">
        <v>2118</v>
      </c>
      <c r="E118" s="423"/>
    </row>
    <row r="119" spans="2:5">
      <c r="C119" s="424" t="s">
        <v>46</v>
      </c>
      <c r="D119" s="431"/>
      <c r="E119" s="16"/>
    </row>
    <row r="120" spans="2:5">
      <c r="C120" s="424" t="s">
        <v>47</v>
      </c>
      <c r="D120" s="431"/>
      <c r="E120" s="16"/>
    </row>
    <row r="121" spans="2:5">
      <c r="C121" s="424" t="s">
        <v>48</v>
      </c>
      <c r="D121" s="431"/>
      <c r="E121" s="16"/>
    </row>
    <row r="122" spans="2:5">
      <c r="C122" s="424" t="s">
        <v>49</v>
      </c>
      <c r="D122" s="431"/>
      <c r="E122" s="16"/>
    </row>
    <row r="123" spans="2:5">
      <c r="C123" s="424" t="s">
        <v>50</v>
      </c>
      <c r="D123" s="431"/>
      <c r="E123" s="16"/>
    </row>
    <row r="124" spans="2:5" ht="30">
      <c r="B124" s="608">
        <v>2.4</v>
      </c>
      <c r="C124" s="422"/>
      <c r="D124" s="430" t="s">
        <v>2119</v>
      </c>
      <c r="E124" s="423"/>
    </row>
    <row r="125" spans="2:5">
      <c r="C125" s="424" t="s">
        <v>46</v>
      </c>
      <c r="D125" s="431"/>
      <c r="E125" s="16"/>
    </row>
    <row r="126" spans="2:5">
      <c r="C126" s="424" t="s">
        <v>47</v>
      </c>
      <c r="D126" s="431"/>
      <c r="E126" s="16"/>
    </row>
    <row r="127" spans="2:5">
      <c r="C127" s="424" t="s">
        <v>48</v>
      </c>
      <c r="D127" s="431"/>
      <c r="E127" s="16"/>
    </row>
    <row r="128" spans="2:5">
      <c r="C128" s="424" t="s">
        <v>49</v>
      </c>
      <c r="D128" s="431"/>
      <c r="E128" s="16"/>
    </row>
    <row r="129" spans="2:5">
      <c r="C129" s="424" t="s">
        <v>50</v>
      </c>
      <c r="D129" s="431"/>
      <c r="E129" s="16"/>
    </row>
    <row r="130" spans="2:5" ht="15">
      <c r="C130" s="425"/>
      <c r="D130" s="432" t="s">
        <v>2120</v>
      </c>
      <c r="E130" s="425"/>
    </row>
    <row r="131" spans="2:5" ht="15">
      <c r="C131" s="425"/>
      <c r="D131" s="432" t="s">
        <v>2121</v>
      </c>
      <c r="E131" s="425"/>
    </row>
    <row r="132" spans="2:5" ht="15">
      <c r="B132" s="608">
        <v>3.1</v>
      </c>
      <c r="C132" s="422"/>
      <c r="D132" s="430" t="s">
        <v>2122</v>
      </c>
      <c r="E132" s="423"/>
    </row>
    <row r="133" spans="2:5" ht="15">
      <c r="B133" s="608" t="s">
        <v>2123</v>
      </c>
      <c r="C133" s="422"/>
      <c r="D133" s="430" t="s">
        <v>2124</v>
      </c>
      <c r="E133" s="423"/>
    </row>
    <row r="134" spans="2:5">
      <c r="C134" s="424" t="s">
        <v>46</v>
      </c>
      <c r="D134" s="431"/>
      <c r="E134" s="16"/>
    </row>
    <row r="135" spans="2:5">
      <c r="C135" s="424" t="s">
        <v>47</v>
      </c>
      <c r="D135" s="431"/>
      <c r="E135" s="16"/>
    </row>
    <row r="136" spans="2:5">
      <c r="C136" s="424" t="s">
        <v>48</v>
      </c>
      <c r="D136" s="431"/>
      <c r="E136" s="16"/>
    </row>
    <row r="137" spans="2:5">
      <c r="C137" s="424" t="s">
        <v>49</v>
      </c>
      <c r="D137" s="431"/>
      <c r="E137" s="16"/>
    </row>
    <row r="138" spans="2:5">
      <c r="C138" s="424" t="s">
        <v>50</v>
      </c>
      <c r="D138" s="431"/>
      <c r="E138" s="16"/>
    </row>
    <row r="139" spans="2:5" ht="15">
      <c r="B139" s="608" t="s">
        <v>2125</v>
      </c>
      <c r="C139" s="422"/>
      <c r="D139" s="430" t="s">
        <v>2126</v>
      </c>
      <c r="E139" s="423"/>
    </row>
    <row r="140" spans="2:5">
      <c r="C140" s="424" t="s">
        <v>46</v>
      </c>
      <c r="D140" s="431"/>
      <c r="E140" s="16"/>
    </row>
    <row r="141" spans="2:5">
      <c r="C141" s="424" t="s">
        <v>47</v>
      </c>
      <c r="D141" s="431"/>
      <c r="E141" s="16"/>
    </row>
    <row r="142" spans="2:5">
      <c r="C142" s="424" t="s">
        <v>48</v>
      </c>
      <c r="D142" s="431"/>
      <c r="E142" s="16"/>
    </row>
    <row r="143" spans="2:5">
      <c r="C143" s="424" t="s">
        <v>49</v>
      </c>
      <c r="D143" s="431"/>
      <c r="E143" s="16"/>
    </row>
    <row r="144" spans="2:5">
      <c r="C144" s="424" t="s">
        <v>50</v>
      </c>
      <c r="D144" s="431"/>
      <c r="E144" s="16"/>
    </row>
    <row r="145" spans="2:5" ht="15">
      <c r="B145" s="608" t="s">
        <v>2127</v>
      </c>
      <c r="C145" s="422"/>
      <c r="D145" s="430" t="s">
        <v>2128</v>
      </c>
      <c r="E145" s="423"/>
    </row>
    <row r="146" spans="2:5">
      <c r="C146" s="424" t="s">
        <v>46</v>
      </c>
      <c r="D146" s="431"/>
      <c r="E146" s="16"/>
    </row>
    <row r="147" spans="2:5">
      <c r="C147" s="424" t="s">
        <v>47</v>
      </c>
      <c r="D147" s="431"/>
      <c r="E147" s="16"/>
    </row>
    <row r="148" spans="2:5">
      <c r="C148" s="424" t="s">
        <v>48</v>
      </c>
      <c r="D148" s="431"/>
      <c r="E148" s="16"/>
    </row>
    <row r="149" spans="2:5">
      <c r="C149" s="424" t="s">
        <v>49</v>
      </c>
      <c r="D149" s="431"/>
      <c r="E149" s="16"/>
    </row>
    <row r="150" spans="2:5">
      <c r="C150" s="424" t="s">
        <v>50</v>
      </c>
      <c r="D150" s="431"/>
      <c r="E150" s="16"/>
    </row>
    <row r="151" spans="2:5" ht="30">
      <c r="B151" s="608" t="s">
        <v>2129</v>
      </c>
      <c r="C151" s="422"/>
      <c r="D151" s="430" t="s">
        <v>2130</v>
      </c>
      <c r="E151" s="423"/>
    </row>
    <row r="152" spans="2:5">
      <c r="C152" s="424" t="s">
        <v>46</v>
      </c>
      <c r="D152" s="431"/>
      <c r="E152" s="16"/>
    </row>
    <row r="153" spans="2:5">
      <c r="C153" s="424" t="s">
        <v>47</v>
      </c>
      <c r="D153" s="431"/>
      <c r="E153" s="16"/>
    </row>
    <row r="154" spans="2:5">
      <c r="C154" s="424" t="s">
        <v>48</v>
      </c>
      <c r="D154" s="431"/>
      <c r="E154" s="16"/>
    </row>
    <row r="155" spans="2:5">
      <c r="C155" s="424" t="s">
        <v>49</v>
      </c>
      <c r="D155" s="431"/>
      <c r="E155" s="16"/>
    </row>
    <row r="156" spans="2:5">
      <c r="C156" s="424" t="s">
        <v>50</v>
      </c>
      <c r="D156" s="431"/>
      <c r="E156" s="16"/>
    </row>
    <row r="157" spans="2:5" ht="30">
      <c r="B157" s="608">
        <v>3.2</v>
      </c>
      <c r="C157" s="422"/>
      <c r="D157" s="430" t="s">
        <v>2131</v>
      </c>
      <c r="E157" s="423"/>
    </row>
    <row r="158" spans="2:5">
      <c r="C158" s="424" t="s">
        <v>46</v>
      </c>
      <c r="D158" s="431"/>
      <c r="E158" s="16"/>
    </row>
    <row r="159" spans="2:5">
      <c r="C159" s="424" t="s">
        <v>47</v>
      </c>
      <c r="D159" s="431"/>
      <c r="E159" s="16"/>
    </row>
    <row r="160" spans="2:5">
      <c r="C160" s="424" t="s">
        <v>48</v>
      </c>
      <c r="D160" s="431"/>
      <c r="E160" s="16"/>
    </row>
    <row r="161" spans="2:5">
      <c r="C161" s="424" t="s">
        <v>49</v>
      </c>
      <c r="D161" s="431"/>
      <c r="E161" s="16"/>
    </row>
    <row r="162" spans="2:5">
      <c r="C162" s="424" t="s">
        <v>50</v>
      </c>
      <c r="D162" s="431"/>
      <c r="E162" s="16"/>
    </row>
    <row r="163" spans="2:5" ht="30">
      <c r="C163" s="425"/>
      <c r="D163" s="432" t="s">
        <v>2132</v>
      </c>
      <c r="E163" s="425"/>
    </row>
    <row r="164" spans="2:5" ht="30">
      <c r="B164" s="608">
        <v>3.3</v>
      </c>
      <c r="C164" s="422"/>
      <c r="D164" s="430" t="s">
        <v>2133</v>
      </c>
      <c r="E164" s="423"/>
    </row>
    <row r="165" spans="2:5">
      <c r="C165" s="424" t="s">
        <v>46</v>
      </c>
      <c r="D165" s="431"/>
      <c r="E165" s="16"/>
    </row>
    <row r="166" spans="2:5">
      <c r="C166" s="424" t="s">
        <v>47</v>
      </c>
      <c r="D166" s="431"/>
      <c r="E166" s="16"/>
    </row>
    <row r="167" spans="2:5">
      <c r="C167" s="424" t="s">
        <v>48</v>
      </c>
      <c r="D167" s="431"/>
      <c r="E167" s="16"/>
    </row>
    <row r="168" spans="2:5">
      <c r="C168" s="424" t="s">
        <v>49</v>
      </c>
      <c r="D168" s="431"/>
      <c r="E168" s="16"/>
    </row>
    <row r="169" spans="2:5">
      <c r="C169" s="424" t="s">
        <v>50</v>
      </c>
      <c r="D169" s="431"/>
      <c r="E169" s="16"/>
    </row>
    <row r="170" spans="2:5" ht="30">
      <c r="C170" s="425"/>
      <c r="D170" s="432" t="s">
        <v>2134</v>
      </c>
      <c r="E170" s="425"/>
    </row>
    <row r="171" spans="2:5" ht="45">
      <c r="B171" s="608">
        <v>3.4</v>
      </c>
      <c r="C171" s="422"/>
      <c r="D171" s="430" t="s">
        <v>2135</v>
      </c>
      <c r="E171" s="423"/>
    </row>
    <row r="172" spans="2:5">
      <c r="C172" s="424" t="s">
        <v>46</v>
      </c>
      <c r="D172" s="431"/>
      <c r="E172" s="16"/>
    </row>
    <row r="173" spans="2:5">
      <c r="C173" s="424" t="s">
        <v>47</v>
      </c>
      <c r="D173" s="431"/>
      <c r="E173" s="16"/>
    </row>
    <row r="174" spans="2:5">
      <c r="C174" s="424" t="s">
        <v>48</v>
      </c>
      <c r="D174" s="431"/>
      <c r="E174" s="16"/>
    </row>
    <row r="175" spans="2:5">
      <c r="C175" s="424" t="s">
        <v>49</v>
      </c>
      <c r="D175" s="431"/>
      <c r="E175" s="16"/>
    </row>
    <row r="176" spans="2:5">
      <c r="C176" s="424" t="s">
        <v>50</v>
      </c>
      <c r="D176" s="431"/>
      <c r="E176" s="16"/>
    </row>
    <row r="177" spans="2:5" ht="15">
      <c r="C177" s="425"/>
      <c r="D177" s="432" t="s">
        <v>2136</v>
      </c>
      <c r="E177" s="425"/>
    </row>
    <row r="178" spans="2:5" ht="30">
      <c r="B178" s="608">
        <v>3.5</v>
      </c>
      <c r="C178" s="422"/>
      <c r="D178" s="430" t="s">
        <v>2137</v>
      </c>
      <c r="E178" s="423"/>
    </row>
    <row r="179" spans="2:5">
      <c r="C179" s="424" t="s">
        <v>46</v>
      </c>
      <c r="D179" s="431"/>
      <c r="E179" s="16"/>
    </row>
    <row r="180" spans="2:5">
      <c r="C180" s="424" t="s">
        <v>47</v>
      </c>
      <c r="D180" s="431"/>
      <c r="E180" s="16"/>
    </row>
    <row r="181" spans="2:5">
      <c r="C181" s="424" t="s">
        <v>48</v>
      </c>
      <c r="D181" s="431"/>
      <c r="E181" s="16"/>
    </row>
    <row r="182" spans="2:5">
      <c r="C182" s="424" t="s">
        <v>49</v>
      </c>
      <c r="D182" s="431"/>
      <c r="E182" s="16"/>
    </row>
    <row r="183" spans="2:5">
      <c r="C183" s="424" t="s">
        <v>50</v>
      </c>
      <c r="D183" s="431"/>
      <c r="E183" s="16"/>
    </row>
    <row r="184" spans="2:5" ht="45">
      <c r="B184" s="608">
        <v>3.6</v>
      </c>
      <c r="C184" s="422"/>
      <c r="D184" s="430" t="s">
        <v>2138</v>
      </c>
      <c r="E184" s="423"/>
    </row>
    <row r="185" spans="2:5" ht="122" customHeight="1">
      <c r="C185" s="610"/>
      <c r="D185" s="611" t="s">
        <v>2139</v>
      </c>
      <c r="E185" s="610"/>
    </row>
    <row r="186" spans="2:5">
      <c r="C186" s="424" t="s">
        <v>46</v>
      </c>
      <c r="D186" s="431"/>
      <c r="E186" s="16"/>
    </row>
    <row r="187" spans="2:5">
      <c r="C187" s="424" t="s">
        <v>47</v>
      </c>
      <c r="D187" s="431"/>
      <c r="E187" s="16"/>
    </row>
    <row r="188" spans="2:5">
      <c r="C188" s="424" t="s">
        <v>48</v>
      </c>
      <c r="D188" s="431"/>
      <c r="E188" s="16"/>
    </row>
    <row r="189" spans="2:5">
      <c r="C189" s="424" t="s">
        <v>49</v>
      </c>
      <c r="D189" s="431"/>
      <c r="E189" s="16"/>
    </row>
    <row r="190" spans="2:5">
      <c r="C190" s="424" t="s">
        <v>50</v>
      </c>
      <c r="D190" s="431"/>
      <c r="E190" s="16"/>
    </row>
    <row r="191" spans="2:5" ht="15">
      <c r="C191" s="425"/>
      <c r="D191" s="432" t="s">
        <v>2140</v>
      </c>
      <c r="E191" s="425"/>
    </row>
    <row r="192" spans="2:5" ht="15">
      <c r="B192" s="608">
        <v>3.7</v>
      </c>
      <c r="C192" s="422"/>
      <c r="D192" s="430" t="s">
        <v>2141</v>
      </c>
      <c r="E192" s="423"/>
    </row>
    <row r="193" spans="2:5" ht="30">
      <c r="B193" s="608" t="s">
        <v>270</v>
      </c>
      <c r="C193" s="422"/>
      <c r="D193" s="430" t="s">
        <v>2142</v>
      </c>
      <c r="E193" s="423"/>
    </row>
    <row r="194" spans="2:5">
      <c r="C194" s="424" t="s">
        <v>46</v>
      </c>
      <c r="D194" s="431"/>
      <c r="E194" s="16"/>
    </row>
    <row r="195" spans="2:5">
      <c r="C195" s="424" t="s">
        <v>47</v>
      </c>
      <c r="D195" s="431"/>
      <c r="E195" s="16"/>
    </row>
    <row r="196" spans="2:5">
      <c r="C196" s="424" t="s">
        <v>48</v>
      </c>
      <c r="D196" s="431"/>
      <c r="E196" s="16"/>
    </row>
    <row r="197" spans="2:5">
      <c r="C197" s="424" t="s">
        <v>49</v>
      </c>
      <c r="D197" s="431"/>
      <c r="E197" s="16"/>
    </row>
    <row r="198" spans="2:5">
      <c r="C198" s="424" t="s">
        <v>50</v>
      </c>
      <c r="D198" s="431"/>
      <c r="E198" s="16"/>
    </row>
    <row r="199" spans="2:5" ht="30">
      <c r="B199" s="608" t="s">
        <v>2143</v>
      </c>
      <c r="C199" s="422"/>
      <c r="D199" s="430" t="s">
        <v>2144</v>
      </c>
      <c r="E199" s="423"/>
    </row>
    <row r="200" spans="2:5">
      <c r="C200" s="424" t="s">
        <v>46</v>
      </c>
      <c r="D200" s="431"/>
      <c r="E200" s="16"/>
    </row>
    <row r="201" spans="2:5">
      <c r="C201" s="424" t="s">
        <v>47</v>
      </c>
      <c r="D201" s="431"/>
      <c r="E201" s="16"/>
    </row>
    <row r="202" spans="2:5">
      <c r="C202" s="424" t="s">
        <v>48</v>
      </c>
      <c r="D202" s="431"/>
      <c r="E202" s="16"/>
    </row>
    <row r="203" spans="2:5">
      <c r="C203" s="424" t="s">
        <v>49</v>
      </c>
      <c r="D203" s="431"/>
      <c r="E203" s="16"/>
    </row>
    <row r="204" spans="2:5">
      <c r="C204" s="424" t="s">
        <v>50</v>
      </c>
      <c r="D204" s="431"/>
      <c r="E204" s="16"/>
    </row>
    <row r="205" spans="2:5" ht="15">
      <c r="B205" s="608" t="s">
        <v>2145</v>
      </c>
      <c r="C205" s="422"/>
      <c r="D205" s="430" t="s">
        <v>2146</v>
      </c>
      <c r="E205" s="423"/>
    </row>
    <row r="206" spans="2:5">
      <c r="C206" s="424" t="s">
        <v>46</v>
      </c>
      <c r="D206" s="431"/>
      <c r="E206" s="16"/>
    </row>
    <row r="207" spans="2:5">
      <c r="C207" s="424" t="s">
        <v>47</v>
      </c>
      <c r="D207" s="431"/>
      <c r="E207" s="16"/>
    </row>
    <row r="208" spans="2:5">
      <c r="C208" s="424" t="s">
        <v>48</v>
      </c>
      <c r="D208" s="431"/>
      <c r="E208" s="16"/>
    </row>
    <row r="209" spans="2:5">
      <c r="C209" s="424" t="s">
        <v>49</v>
      </c>
      <c r="D209" s="431"/>
      <c r="E209" s="16"/>
    </row>
    <row r="210" spans="2:5">
      <c r="C210" s="424" t="s">
        <v>50</v>
      </c>
      <c r="D210" s="431"/>
      <c r="E210" s="16"/>
    </row>
    <row r="211" spans="2:5" ht="15">
      <c r="B211" s="608" t="s">
        <v>2147</v>
      </c>
      <c r="C211" s="422"/>
      <c r="D211" s="430" t="s">
        <v>2148</v>
      </c>
      <c r="E211" s="423"/>
    </row>
    <row r="212" spans="2:5">
      <c r="C212" s="424" t="s">
        <v>46</v>
      </c>
      <c r="D212" s="431"/>
      <c r="E212" s="16"/>
    </row>
    <row r="213" spans="2:5">
      <c r="C213" s="424" t="s">
        <v>47</v>
      </c>
      <c r="D213" s="431"/>
      <c r="E213" s="16"/>
    </row>
    <row r="214" spans="2:5">
      <c r="C214" s="424" t="s">
        <v>48</v>
      </c>
      <c r="D214" s="431"/>
      <c r="E214" s="16"/>
    </row>
    <row r="215" spans="2:5">
      <c r="C215" s="424" t="s">
        <v>49</v>
      </c>
      <c r="D215" s="431"/>
      <c r="E215" s="16"/>
    </row>
    <row r="216" spans="2:5">
      <c r="C216" s="424" t="s">
        <v>50</v>
      </c>
      <c r="D216" s="431"/>
      <c r="E216" s="16"/>
    </row>
    <row r="217" spans="2:5" ht="30">
      <c r="B217" s="608">
        <v>3.8</v>
      </c>
      <c r="C217" s="422"/>
      <c r="D217" s="430" t="s">
        <v>2149</v>
      </c>
      <c r="E217" s="423"/>
    </row>
    <row r="218" spans="2:5">
      <c r="C218" s="424" t="s">
        <v>46</v>
      </c>
      <c r="D218" s="431"/>
      <c r="E218" s="16"/>
    </row>
    <row r="219" spans="2:5">
      <c r="C219" s="424" t="s">
        <v>47</v>
      </c>
      <c r="D219" s="431"/>
      <c r="E219" s="16"/>
    </row>
    <row r="220" spans="2:5">
      <c r="C220" s="424" t="s">
        <v>48</v>
      </c>
      <c r="D220" s="431"/>
      <c r="E220" s="16"/>
    </row>
    <row r="221" spans="2:5">
      <c r="C221" s="424" t="s">
        <v>49</v>
      </c>
      <c r="D221" s="431"/>
      <c r="E221" s="16"/>
    </row>
    <row r="222" spans="2:5">
      <c r="C222" s="424" t="s">
        <v>50</v>
      </c>
      <c r="D222" s="431"/>
      <c r="E222" s="16"/>
    </row>
    <row r="223" spans="2:5" ht="15">
      <c r="B223" s="608">
        <v>3.9</v>
      </c>
      <c r="C223" s="422"/>
      <c r="D223" s="430" t="s">
        <v>2150</v>
      </c>
      <c r="E223" s="423"/>
    </row>
    <row r="224" spans="2:5">
      <c r="C224" s="424" t="s">
        <v>46</v>
      </c>
      <c r="D224" s="431"/>
      <c r="E224" s="16"/>
    </row>
    <row r="225" spans="1:5">
      <c r="C225" s="424" t="s">
        <v>47</v>
      </c>
      <c r="D225" s="431"/>
      <c r="E225" s="16"/>
    </row>
    <row r="226" spans="1:5">
      <c r="C226" s="424" t="s">
        <v>48</v>
      </c>
      <c r="D226" s="431"/>
      <c r="E226" s="16"/>
    </row>
    <row r="227" spans="1:5">
      <c r="C227" s="424" t="s">
        <v>49</v>
      </c>
      <c r="D227" s="431"/>
      <c r="E227" s="16"/>
    </row>
    <row r="228" spans="1:5">
      <c r="C228" s="424" t="s">
        <v>50</v>
      </c>
      <c r="D228" s="431"/>
      <c r="E228" s="16"/>
    </row>
    <row r="229" spans="1:5" ht="56.25" customHeight="1">
      <c r="B229" s="609" t="s">
        <v>2151</v>
      </c>
      <c r="C229" s="422"/>
      <c r="D229" s="430" t="s">
        <v>2152</v>
      </c>
      <c r="E229" s="423"/>
    </row>
    <row r="230" spans="1:5">
      <c r="C230" s="424" t="s">
        <v>46</v>
      </c>
      <c r="D230" s="431"/>
      <c r="E230" s="16"/>
    </row>
    <row r="231" spans="1:5">
      <c r="C231" s="424" t="s">
        <v>47</v>
      </c>
      <c r="D231" s="431"/>
      <c r="E231" s="16"/>
    </row>
    <row r="232" spans="1:5">
      <c r="C232" s="424" t="s">
        <v>48</v>
      </c>
      <c r="D232" s="431"/>
      <c r="E232" s="16"/>
    </row>
    <row r="233" spans="1:5">
      <c r="C233" s="424" t="s">
        <v>49</v>
      </c>
      <c r="D233" s="431"/>
      <c r="E233" s="16"/>
    </row>
    <row r="234" spans="1:5">
      <c r="C234" s="424" t="s">
        <v>50</v>
      </c>
      <c r="D234" s="431"/>
      <c r="E234" s="16"/>
    </row>
    <row r="235" spans="1:5" ht="15">
      <c r="C235" s="425"/>
      <c r="D235" s="432" t="s">
        <v>2153</v>
      </c>
      <c r="E235" s="425"/>
    </row>
    <row r="236" spans="1:5" s="585" customFormat="1" ht="42.5" customHeight="1">
      <c r="A236" s="408"/>
      <c r="B236" s="609" t="s">
        <v>2154</v>
      </c>
      <c r="C236" s="422"/>
      <c r="D236" s="430" t="s">
        <v>2155</v>
      </c>
      <c r="E236" s="423"/>
    </row>
    <row r="237" spans="1:5" s="585" customFormat="1">
      <c r="A237" s="408"/>
      <c r="B237" s="608"/>
      <c r="C237" s="424" t="s">
        <v>46</v>
      </c>
      <c r="D237" s="431"/>
      <c r="E237" s="16"/>
    </row>
    <row r="238" spans="1:5" s="585" customFormat="1">
      <c r="A238" s="408"/>
      <c r="B238" s="608"/>
      <c r="C238" s="424" t="s">
        <v>47</v>
      </c>
      <c r="D238" s="431"/>
      <c r="E238" s="16"/>
    </row>
    <row r="239" spans="1:5" s="585" customFormat="1">
      <c r="A239" s="408"/>
      <c r="B239" s="608"/>
      <c r="C239" s="424" t="s">
        <v>48</v>
      </c>
      <c r="D239" s="431"/>
      <c r="E239" s="16"/>
    </row>
    <row r="240" spans="1:5" s="585" customFormat="1">
      <c r="A240" s="408"/>
      <c r="B240" s="608"/>
      <c r="C240" s="424" t="s">
        <v>49</v>
      </c>
      <c r="D240" s="431"/>
      <c r="E240" s="16"/>
    </row>
    <row r="241" spans="1:5" s="585" customFormat="1">
      <c r="A241" s="408"/>
      <c r="B241" s="608"/>
      <c r="C241" s="424" t="s">
        <v>50</v>
      </c>
      <c r="D241" s="431"/>
      <c r="E241" s="16"/>
    </row>
    <row r="242" spans="1:5" s="585" customFormat="1" ht="16" customHeight="1">
      <c r="A242" s="408"/>
      <c r="B242" s="608">
        <v>3.12</v>
      </c>
      <c r="C242" s="422"/>
      <c r="D242" s="430" t="s">
        <v>2156</v>
      </c>
      <c r="E242" s="423"/>
    </row>
    <row r="243" spans="1:5" s="585" customFormat="1">
      <c r="A243" s="408"/>
      <c r="B243" s="608"/>
      <c r="C243" s="424" t="s">
        <v>46</v>
      </c>
      <c r="D243" s="431"/>
      <c r="E243" s="16"/>
    </row>
    <row r="244" spans="1:5" s="585" customFormat="1">
      <c r="A244" s="408"/>
      <c r="B244" s="608"/>
      <c r="C244" s="424" t="s">
        <v>47</v>
      </c>
      <c r="D244" s="431"/>
      <c r="E244" s="16"/>
    </row>
    <row r="245" spans="1:5" s="585" customFormat="1">
      <c r="A245" s="408"/>
      <c r="B245" s="608"/>
      <c r="C245" s="424" t="s">
        <v>48</v>
      </c>
      <c r="D245" s="431"/>
      <c r="E245" s="16"/>
    </row>
    <row r="246" spans="1:5" s="585" customFormat="1">
      <c r="A246" s="408"/>
      <c r="B246" s="608"/>
      <c r="C246" s="424" t="s">
        <v>49</v>
      </c>
      <c r="D246" s="431"/>
      <c r="E246" s="16"/>
    </row>
    <row r="247" spans="1:5" s="585" customFormat="1">
      <c r="A247" s="408"/>
      <c r="B247" s="608"/>
      <c r="C247" s="424" t="s">
        <v>50</v>
      </c>
      <c r="D247" s="431"/>
      <c r="E247" s="16"/>
    </row>
    <row r="248" spans="1:5" s="585" customFormat="1" ht="17" customHeight="1">
      <c r="A248" s="408"/>
      <c r="B248" s="608">
        <v>3.13</v>
      </c>
      <c r="C248" s="422"/>
      <c r="D248" s="430" t="s">
        <v>2157</v>
      </c>
      <c r="E248" s="423"/>
    </row>
    <row r="249" spans="1:5" s="585" customFormat="1">
      <c r="A249" s="408"/>
      <c r="B249" s="608"/>
      <c r="C249" s="424" t="s">
        <v>46</v>
      </c>
      <c r="D249" s="431"/>
      <c r="E249" s="16"/>
    </row>
    <row r="250" spans="1:5" s="585" customFormat="1">
      <c r="A250" s="408"/>
      <c r="B250" s="608"/>
      <c r="C250" s="424" t="s">
        <v>47</v>
      </c>
      <c r="D250" s="431"/>
      <c r="E250" s="16"/>
    </row>
    <row r="251" spans="1:5" s="585" customFormat="1">
      <c r="A251" s="408"/>
      <c r="B251" s="608"/>
      <c r="C251" s="424" t="s">
        <v>48</v>
      </c>
      <c r="D251" s="431"/>
      <c r="E251" s="16"/>
    </row>
    <row r="252" spans="1:5" s="585" customFormat="1">
      <c r="A252" s="408"/>
      <c r="B252" s="608"/>
      <c r="C252" s="424" t="s">
        <v>49</v>
      </c>
      <c r="D252" s="431"/>
      <c r="E252" s="16"/>
    </row>
    <row r="253" spans="1:5" s="585" customFormat="1">
      <c r="A253" s="408"/>
      <c r="B253" s="608"/>
      <c r="C253" s="424" t="s">
        <v>50</v>
      </c>
      <c r="D253" s="431"/>
      <c r="E253" s="16"/>
    </row>
    <row r="254" spans="1:5" s="585" customFormat="1" ht="16" customHeight="1">
      <c r="A254" s="408"/>
      <c r="B254" s="608">
        <v>3.14</v>
      </c>
      <c r="C254" s="422"/>
      <c r="D254" s="430" t="s">
        <v>2158</v>
      </c>
      <c r="E254" s="423"/>
    </row>
    <row r="255" spans="1:5" s="585" customFormat="1">
      <c r="A255" s="408"/>
      <c r="B255" s="608"/>
      <c r="C255" s="424" t="s">
        <v>46</v>
      </c>
      <c r="D255" s="431"/>
      <c r="E255" s="16"/>
    </row>
    <row r="256" spans="1:5" s="585" customFormat="1">
      <c r="A256" s="408"/>
      <c r="B256" s="608"/>
      <c r="C256" s="424" t="s">
        <v>47</v>
      </c>
      <c r="D256" s="431"/>
      <c r="E256" s="16"/>
    </row>
    <row r="257" spans="1:5" s="585" customFormat="1">
      <c r="A257" s="408"/>
      <c r="B257" s="608"/>
      <c r="C257" s="424" t="s">
        <v>48</v>
      </c>
      <c r="D257" s="431"/>
      <c r="E257" s="16"/>
    </row>
    <row r="258" spans="1:5" s="585" customFormat="1">
      <c r="A258" s="408"/>
      <c r="B258" s="608"/>
      <c r="C258" s="424" t="s">
        <v>49</v>
      </c>
      <c r="D258" s="431"/>
      <c r="E258" s="16"/>
    </row>
    <row r="259" spans="1:5" s="585" customFormat="1">
      <c r="A259" s="408"/>
      <c r="B259" s="608"/>
      <c r="C259" s="424" t="s">
        <v>50</v>
      </c>
      <c r="D259" s="431"/>
      <c r="E259" s="16"/>
    </row>
    <row r="260" spans="1:5" ht="15">
      <c r="C260" s="425"/>
      <c r="D260" s="432" t="s">
        <v>2159</v>
      </c>
      <c r="E260" s="425"/>
    </row>
    <row r="261" spans="1:5" s="585" customFormat="1" ht="18" customHeight="1">
      <c r="A261" s="408"/>
      <c r="B261" s="608">
        <v>3.15</v>
      </c>
      <c r="C261" s="422"/>
      <c r="D261" s="430" t="s">
        <v>2160</v>
      </c>
      <c r="E261" s="423"/>
    </row>
    <row r="262" spans="1:5" s="585" customFormat="1" ht="48" customHeight="1">
      <c r="A262" s="408"/>
      <c r="B262" s="608" t="s">
        <v>2161</v>
      </c>
      <c r="C262" s="422"/>
      <c r="D262" s="430" t="s">
        <v>2162</v>
      </c>
      <c r="E262" s="423"/>
    </row>
    <row r="263" spans="1:5" s="585" customFormat="1">
      <c r="A263" s="408"/>
      <c r="B263" s="608"/>
      <c r="C263" s="424" t="s">
        <v>46</v>
      </c>
      <c r="D263" s="431"/>
      <c r="E263" s="16"/>
    </row>
    <row r="264" spans="1:5" s="585" customFormat="1">
      <c r="A264" s="408"/>
      <c r="B264" s="608"/>
      <c r="C264" s="424" t="s">
        <v>47</v>
      </c>
      <c r="D264" s="431"/>
      <c r="E264" s="16"/>
    </row>
    <row r="265" spans="1:5" s="585" customFormat="1">
      <c r="A265" s="408"/>
      <c r="B265" s="608"/>
      <c r="C265" s="424" t="s">
        <v>48</v>
      </c>
      <c r="D265" s="431"/>
      <c r="E265" s="16"/>
    </row>
    <row r="266" spans="1:5" s="585" customFormat="1">
      <c r="A266" s="408"/>
      <c r="B266" s="608"/>
      <c r="C266" s="424" t="s">
        <v>49</v>
      </c>
      <c r="D266" s="431"/>
      <c r="E266" s="16"/>
    </row>
    <row r="267" spans="1:5" s="585" customFormat="1">
      <c r="A267" s="408"/>
      <c r="B267" s="608"/>
      <c r="C267" s="424" t="s">
        <v>50</v>
      </c>
      <c r="D267" s="431"/>
      <c r="E267" s="16"/>
    </row>
    <row r="268" spans="1:5" s="585" customFormat="1" ht="18.75" customHeight="1">
      <c r="A268" s="408"/>
      <c r="B268" s="608" t="s">
        <v>2163</v>
      </c>
      <c r="C268" s="422"/>
      <c r="D268" s="430" t="s">
        <v>2164</v>
      </c>
      <c r="E268" s="423"/>
    </row>
    <row r="269" spans="1:5" s="585" customFormat="1">
      <c r="A269" s="408"/>
      <c r="B269" s="608"/>
      <c r="C269" s="424" t="s">
        <v>46</v>
      </c>
      <c r="D269" s="431"/>
      <c r="E269" s="16"/>
    </row>
    <row r="270" spans="1:5" s="585" customFormat="1">
      <c r="A270" s="408"/>
      <c r="B270" s="608"/>
      <c r="C270" s="424" t="s">
        <v>47</v>
      </c>
      <c r="D270" s="431"/>
      <c r="E270" s="16"/>
    </row>
    <row r="271" spans="1:5" s="585" customFormat="1">
      <c r="A271" s="408"/>
      <c r="B271" s="608"/>
      <c r="C271" s="424" t="s">
        <v>48</v>
      </c>
      <c r="D271" s="431"/>
      <c r="E271" s="16"/>
    </row>
    <row r="272" spans="1:5" s="585" customFormat="1">
      <c r="A272" s="408"/>
      <c r="B272" s="608"/>
      <c r="C272" s="424" t="s">
        <v>49</v>
      </c>
      <c r="D272" s="431"/>
      <c r="E272" s="16"/>
    </row>
    <row r="273" spans="1:5" s="585" customFormat="1">
      <c r="A273" s="408"/>
      <c r="B273" s="608"/>
      <c r="C273" s="424" t="s">
        <v>50</v>
      </c>
      <c r="D273" s="431"/>
      <c r="E273" s="16"/>
    </row>
    <row r="274" spans="1:5" s="585" customFormat="1" ht="33.75" customHeight="1">
      <c r="A274" s="408"/>
      <c r="B274" s="608">
        <v>3.16</v>
      </c>
      <c r="C274" s="422"/>
      <c r="D274" s="430" t="s">
        <v>2165</v>
      </c>
      <c r="E274" s="423"/>
    </row>
    <row r="275" spans="1:5" s="585" customFormat="1">
      <c r="A275" s="408"/>
      <c r="B275" s="608"/>
      <c r="C275" s="424" t="s">
        <v>46</v>
      </c>
      <c r="D275" s="431"/>
      <c r="E275" s="16"/>
    </row>
    <row r="276" spans="1:5" s="585" customFormat="1">
      <c r="A276" s="408"/>
      <c r="B276" s="608"/>
      <c r="C276" s="424" t="s">
        <v>47</v>
      </c>
      <c r="D276" s="431"/>
      <c r="E276" s="16"/>
    </row>
    <row r="277" spans="1:5" s="585" customFormat="1">
      <c r="A277" s="408"/>
      <c r="B277" s="608"/>
      <c r="C277" s="424" t="s">
        <v>48</v>
      </c>
      <c r="D277" s="431"/>
      <c r="E277" s="16"/>
    </row>
    <row r="278" spans="1:5" s="585" customFormat="1">
      <c r="A278" s="408"/>
      <c r="B278" s="608"/>
      <c r="C278" s="424" t="s">
        <v>49</v>
      </c>
      <c r="D278" s="431"/>
      <c r="E278" s="16"/>
    </row>
    <row r="279" spans="1:5" s="585" customFormat="1">
      <c r="A279" s="408"/>
      <c r="B279" s="608"/>
      <c r="C279" s="424" t="s">
        <v>50</v>
      </c>
      <c r="D279" s="431"/>
      <c r="E279" s="16"/>
    </row>
    <row r="280" spans="1:5" s="585" customFormat="1" ht="19.5" customHeight="1">
      <c r="A280" s="408"/>
      <c r="B280" s="608">
        <v>3.17</v>
      </c>
      <c r="C280" s="422"/>
      <c r="D280" s="430" t="s">
        <v>2166</v>
      </c>
      <c r="E280" s="423"/>
    </row>
    <row r="281" spans="1:5" s="585" customFormat="1">
      <c r="A281" s="408"/>
      <c r="B281" s="608"/>
      <c r="C281" s="424" t="s">
        <v>46</v>
      </c>
      <c r="D281" s="431"/>
      <c r="E281" s="16"/>
    </row>
    <row r="282" spans="1:5" s="585" customFormat="1">
      <c r="A282" s="408"/>
      <c r="B282" s="608"/>
      <c r="C282" s="424" t="s">
        <v>47</v>
      </c>
      <c r="D282" s="431"/>
      <c r="E282" s="16"/>
    </row>
    <row r="283" spans="1:5" s="585" customFormat="1">
      <c r="A283" s="408"/>
      <c r="B283" s="608"/>
      <c r="C283" s="424" t="s">
        <v>48</v>
      </c>
      <c r="D283" s="431"/>
      <c r="E283" s="16"/>
    </row>
    <row r="284" spans="1:5" s="585" customFormat="1">
      <c r="A284" s="408"/>
      <c r="B284" s="608"/>
      <c r="C284" s="424" t="s">
        <v>49</v>
      </c>
      <c r="D284" s="431"/>
      <c r="E284" s="16"/>
    </row>
    <row r="285" spans="1:5" s="585" customFormat="1">
      <c r="A285" s="408"/>
      <c r="B285" s="608"/>
      <c r="C285" s="424" t="s">
        <v>50</v>
      </c>
      <c r="D285" s="431"/>
      <c r="E285" s="16"/>
    </row>
    <row r="286" spans="1:5" s="585" customFormat="1" ht="33.75" customHeight="1">
      <c r="A286" s="408"/>
      <c r="B286" s="608">
        <v>3.18</v>
      </c>
      <c r="C286" s="422"/>
      <c r="D286" s="430" t="s">
        <v>2167</v>
      </c>
      <c r="E286" s="423"/>
    </row>
    <row r="287" spans="1:5" s="585" customFormat="1">
      <c r="A287" s="408"/>
      <c r="B287" s="608"/>
      <c r="C287" s="424" t="s">
        <v>46</v>
      </c>
      <c r="D287" s="431"/>
      <c r="E287" s="16"/>
    </row>
    <row r="288" spans="1:5" s="585" customFormat="1">
      <c r="A288" s="408"/>
      <c r="B288" s="608"/>
      <c r="C288" s="424" t="s">
        <v>47</v>
      </c>
      <c r="D288" s="431"/>
      <c r="E288" s="16"/>
    </row>
    <row r="289" spans="1:5" s="585" customFormat="1">
      <c r="A289" s="408"/>
      <c r="B289" s="608"/>
      <c r="C289" s="424" t="s">
        <v>48</v>
      </c>
      <c r="D289" s="431"/>
      <c r="E289" s="16"/>
    </row>
    <row r="290" spans="1:5" s="585" customFormat="1">
      <c r="A290" s="408"/>
      <c r="B290" s="608"/>
      <c r="C290" s="424" t="s">
        <v>49</v>
      </c>
      <c r="D290" s="431"/>
      <c r="E290" s="16"/>
    </row>
    <row r="291" spans="1:5" s="585" customFormat="1">
      <c r="A291" s="408"/>
      <c r="B291" s="608"/>
      <c r="C291" s="424" t="s">
        <v>50</v>
      </c>
      <c r="D291" s="431"/>
      <c r="E291" s="16"/>
    </row>
    <row r="292" spans="1:5" s="585" customFormat="1" ht="33.75" customHeight="1">
      <c r="A292" s="408"/>
      <c r="B292" s="608">
        <v>3.19</v>
      </c>
      <c r="C292" s="422"/>
      <c r="D292" s="430" t="s">
        <v>2168</v>
      </c>
      <c r="E292" s="423"/>
    </row>
    <row r="293" spans="1:5" s="585" customFormat="1">
      <c r="A293" s="408"/>
      <c r="B293" s="608"/>
      <c r="C293" s="424" t="s">
        <v>46</v>
      </c>
      <c r="D293" s="431"/>
      <c r="E293" s="16"/>
    </row>
    <row r="294" spans="1:5" s="585" customFormat="1">
      <c r="A294" s="408"/>
      <c r="B294" s="608"/>
      <c r="C294" s="424" t="s">
        <v>47</v>
      </c>
      <c r="D294" s="431"/>
      <c r="E294" s="16"/>
    </row>
    <row r="295" spans="1:5" s="585" customFormat="1">
      <c r="A295" s="408"/>
      <c r="B295" s="608"/>
      <c r="C295" s="424" t="s">
        <v>48</v>
      </c>
      <c r="D295" s="431"/>
      <c r="E295" s="16"/>
    </row>
    <row r="296" spans="1:5" s="585" customFormat="1">
      <c r="A296" s="408"/>
      <c r="B296" s="608"/>
      <c r="C296" s="424" t="s">
        <v>49</v>
      </c>
      <c r="D296" s="431"/>
      <c r="E296" s="16"/>
    </row>
    <row r="297" spans="1:5" s="585" customFormat="1">
      <c r="A297" s="408"/>
      <c r="B297" s="608"/>
      <c r="C297" s="424" t="s">
        <v>50</v>
      </c>
      <c r="D297" s="431"/>
      <c r="E297" s="16"/>
    </row>
    <row r="298" spans="1:5" s="585" customFormat="1" ht="21.5" customHeight="1">
      <c r="A298" s="408"/>
      <c r="B298" s="608"/>
      <c r="C298" s="1199" t="s">
        <v>2169</v>
      </c>
      <c r="D298" s="1199"/>
      <c r="E298" s="1199"/>
    </row>
    <row r="299" spans="1:5" ht="15">
      <c r="C299" s="425"/>
      <c r="D299" s="432" t="s">
        <v>2170</v>
      </c>
      <c r="E299" s="425"/>
    </row>
    <row r="300" spans="1:5" s="585" customFormat="1" ht="15">
      <c r="A300" s="408"/>
      <c r="B300" s="608">
        <v>4.0999999999999996</v>
      </c>
      <c r="C300" s="422"/>
      <c r="D300" s="430" t="s">
        <v>2171</v>
      </c>
      <c r="E300" s="423"/>
    </row>
    <row r="301" spans="1:5" s="585" customFormat="1">
      <c r="A301" s="408"/>
      <c r="B301" s="608"/>
      <c r="C301" s="424" t="s">
        <v>46</v>
      </c>
      <c r="D301" s="431"/>
      <c r="E301" s="16"/>
    </row>
    <row r="302" spans="1:5" s="585" customFormat="1">
      <c r="A302" s="408"/>
      <c r="B302" s="608"/>
      <c r="C302" s="424" t="s">
        <v>47</v>
      </c>
      <c r="D302" s="431"/>
      <c r="E302" s="16"/>
    </row>
    <row r="303" spans="1:5" s="585" customFormat="1">
      <c r="A303" s="408"/>
      <c r="B303" s="608"/>
      <c r="C303" s="424" t="s">
        <v>48</v>
      </c>
      <c r="D303" s="431"/>
      <c r="E303" s="16"/>
    </row>
    <row r="304" spans="1:5" s="585" customFormat="1">
      <c r="A304" s="408"/>
      <c r="B304" s="608"/>
      <c r="C304" s="424" t="s">
        <v>49</v>
      </c>
      <c r="D304" s="431"/>
      <c r="E304" s="16"/>
    </row>
    <row r="305" spans="1:5" s="585" customFormat="1">
      <c r="A305" s="408"/>
      <c r="B305" s="608"/>
      <c r="C305" s="424" t="s">
        <v>50</v>
      </c>
      <c r="D305" s="431"/>
      <c r="E305" s="16"/>
    </row>
    <row r="306" spans="1:5" s="585" customFormat="1" ht="30">
      <c r="A306" s="408"/>
      <c r="B306" s="608">
        <v>4.2</v>
      </c>
      <c r="C306" s="422"/>
      <c r="D306" s="430" t="s">
        <v>2172</v>
      </c>
      <c r="E306" s="423"/>
    </row>
    <row r="307" spans="1:5" s="585" customFormat="1">
      <c r="A307" s="408"/>
      <c r="B307" s="608"/>
      <c r="C307" s="424" t="s">
        <v>46</v>
      </c>
      <c r="D307" s="431"/>
      <c r="E307" s="16"/>
    </row>
    <row r="308" spans="1:5" s="585" customFormat="1">
      <c r="A308" s="408"/>
      <c r="B308" s="608"/>
      <c r="C308" s="424" t="s">
        <v>47</v>
      </c>
      <c r="D308" s="431"/>
      <c r="E308" s="16"/>
    </row>
    <row r="309" spans="1:5" s="585" customFormat="1">
      <c r="A309" s="408"/>
      <c r="B309" s="608"/>
      <c r="C309" s="424" t="s">
        <v>48</v>
      </c>
      <c r="D309" s="431"/>
      <c r="E309" s="16"/>
    </row>
    <row r="310" spans="1:5" s="585" customFormat="1">
      <c r="A310" s="408"/>
      <c r="B310" s="608"/>
      <c r="C310" s="424" t="s">
        <v>49</v>
      </c>
      <c r="D310" s="431"/>
      <c r="E310" s="16"/>
    </row>
    <row r="311" spans="1:5" s="585" customFormat="1">
      <c r="A311" s="408"/>
      <c r="B311" s="608"/>
      <c r="C311" s="424" t="s">
        <v>50</v>
      </c>
      <c r="D311" s="431"/>
      <c r="E311" s="16"/>
    </row>
    <row r="312" spans="1:5" s="585" customFormat="1" ht="30">
      <c r="A312" s="408"/>
      <c r="B312" s="608">
        <v>4.3</v>
      </c>
      <c r="C312" s="422"/>
      <c r="D312" s="430" t="s">
        <v>2173</v>
      </c>
      <c r="E312" s="423"/>
    </row>
    <row r="313" spans="1:5" s="585" customFormat="1">
      <c r="A313" s="408"/>
      <c r="B313" s="608"/>
      <c r="C313" s="424" t="s">
        <v>46</v>
      </c>
      <c r="D313" s="431"/>
      <c r="E313" s="16"/>
    </row>
    <row r="314" spans="1:5" s="585" customFormat="1">
      <c r="A314" s="408"/>
      <c r="B314" s="608"/>
      <c r="C314" s="424" t="s">
        <v>47</v>
      </c>
      <c r="D314" s="431"/>
      <c r="E314" s="16"/>
    </row>
    <row r="315" spans="1:5" s="585" customFormat="1">
      <c r="A315" s="408"/>
      <c r="B315" s="608"/>
      <c r="C315" s="424" t="s">
        <v>48</v>
      </c>
      <c r="D315" s="431"/>
      <c r="E315" s="16"/>
    </row>
    <row r="316" spans="1:5" s="585" customFormat="1">
      <c r="A316" s="408"/>
      <c r="B316" s="608"/>
      <c r="C316" s="424" t="s">
        <v>49</v>
      </c>
      <c r="D316" s="431"/>
      <c r="E316" s="16"/>
    </row>
    <row r="317" spans="1:5" s="585" customFormat="1">
      <c r="A317" s="408"/>
      <c r="B317" s="608"/>
      <c r="C317" s="424" t="s">
        <v>50</v>
      </c>
      <c r="D317" s="431"/>
      <c r="E317" s="16"/>
    </row>
    <row r="318" spans="1:5" s="585" customFormat="1" ht="15">
      <c r="A318" s="408"/>
      <c r="B318" s="608"/>
      <c r="C318" s="425"/>
      <c r="D318" s="432" t="s">
        <v>2174</v>
      </c>
      <c r="E318" s="425"/>
    </row>
    <row r="319" spans="1:5" s="585" customFormat="1" ht="15">
      <c r="A319" s="408"/>
      <c r="B319" s="608">
        <v>5.0999999999999996</v>
      </c>
      <c r="C319" s="422"/>
      <c r="D319" s="430" t="s">
        <v>2175</v>
      </c>
      <c r="E319" s="423"/>
    </row>
    <row r="320" spans="1:5" s="585" customFormat="1" ht="15">
      <c r="A320" s="408"/>
      <c r="B320" s="608" t="s">
        <v>287</v>
      </c>
      <c r="C320" s="422"/>
      <c r="D320" s="430" t="s">
        <v>2176</v>
      </c>
      <c r="E320" s="423"/>
    </row>
    <row r="321" spans="1:5" s="585" customFormat="1">
      <c r="A321" s="408"/>
      <c r="B321" s="608"/>
      <c r="C321" s="424" t="s">
        <v>46</v>
      </c>
      <c r="D321" s="431"/>
      <c r="E321" s="16"/>
    </row>
    <row r="322" spans="1:5" s="585" customFormat="1">
      <c r="A322" s="408"/>
      <c r="B322" s="608"/>
      <c r="C322" s="424" t="s">
        <v>47</v>
      </c>
      <c r="D322" s="431"/>
      <c r="E322" s="16"/>
    </row>
    <row r="323" spans="1:5" s="585" customFormat="1">
      <c r="A323" s="408"/>
      <c r="B323" s="608"/>
      <c r="C323" s="424" t="s">
        <v>48</v>
      </c>
      <c r="D323" s="431"/>
      <c r="E323" s="16"/>
    </row>
    <row r="324" spans="1:5" s="585" customFormat="1">
      <c r="A324" s="408"/>
      <c r="B324" s="608"/>
      <c r="C324" s="424" t="s">
        <v>49</v>
      </c>
      <c r="D324" s="431"/>
      <c r="E324" s="16"/>
    </row>
    <row r="325" spans="1:5" s="585" customFormat="1">
      <c r="A325" s="408"/>
      <c r="B325" s="608"/>
      <c r="C325" s="424" t="s">
        <v>50</v>
      </c>
      <c r="D325" s="431"/>
      <c r="E325" s="16"/>
    </row>
    <row r="326" spans="1:5" s="585" customFormat="1" ht="15">
      <c r="A326" s="408"/>
      <c r="B326" s="608" t="s">
        <v>390</v>
      </c>
      <c r="C326" s="422"/>
      <c r="D326" s="430" t="s">
        <v>2177</v>
      </c>
      <c r="E326" s="423"/>
    </row>
    <row r="327" spans="1:5" s="585" customFormat="1">
      <c r="A327" s="408"/>
      <c r="B327" s="608"/>
      <c r="C327" s="424" t="s">
        <v>46</v>
      </c>
      <c r="D327" s="431"/>
      <c r="E327" s="16"/>
    </row>
    <row r="328" spans="1:5" s="585" customFormat="1">
      <c r="A328" s="408"/>
      <c r="B328" s="608"/>
      <c r="C328" s="424" t="s">
        <v>47</v>
      </c>
      <c r="D328" s="431"/>
      <c r="E328" s="16"/>
    </row>
    <row r="329" spans="1:5" s="585" customFormat="1">
      <c r="A329" s="408"/>
      <c r="B329" s="608"/>
      <c r="C329" s="424" t="s">
        <v>48</v>
      </c>
      <c r="D329" s="431"/>
      <c r="E329" s="16"/>
    </row>
    <row r="330" spans="1:5" s="585" customFormat="1">
      <c r="A330" s="408"/>
      <c r="B330" s="608"/>
      <c r="C330" s="424" t="s">
        <v>49</v>
      </c>
      <c r="D330" s="431"/>
      <c r="E330" s="16"/>
    </row>
    <row r="331" spans="1:5" s="585" customFormat="1">
      <c r="A331" s="408"/>
      <c r="B331" s="608"/>
      <c r="C331" s="424" t="s">
        <v>50</v>
      </c>
      <c r="D331" s="431"/>
      <c r="E331" s="16"/>
    </row>
    <row r="332" spans="1:5" s="585" customFormat="1" ht="15">
      <c r="A332" s="408"/>
      <c r="B332" s="608" t="s">
        <v>2178</v>
      </c>
      <c r="C332" s="422"/>
      <c r="D332" s="430" t="s">
        <v>2179</v>
      </c>
      <c r="E332" s="423"/>
    </row>
    <row r="333" spans="1:5" s="585" customFormat="1">
      <c r="A333" s="408"/>
      <c r="B333" s="608"/>
      <c r="C333" s="424" t="s">
        <v>46</v>
      </c>
      <c r="D333" s="431"/>
      <c r="E333" s="16"/>
    </row>
    <row r="334" spans="1:5" s="585" customFormat="1">
      <c r="A334" s="408"/>
      <c r="B334" s="608"/>
      <c r="C334" s="424" t="s">
        <v>47</v>
      </c>
      <c r="D334" s="431"/>
      <c r="E334" s="16"/>
    </row>
    <row r="335" spans="1:5" s="585" customFormat="1">
      <c r="A335" s="408"/>
      <c r="B335" s="608"/>
      <c r="C335" s="424" t="s">
        <v>48</v>
      </c>
      <c r="D335" s="431"/>
      <c r="E335" s="16"/>
    </row>
    <row r="336" spans="1:5" s="585" customFormat="1">
      <c r="A336" s="408"/>
      <c r="B336" s="608"/>
      <c r="C336" s="424" t="s">
        <v>49</v>
      </c>
      <c r="D336" s="431"/>
      <c r="E336" s="16"/>
    </row>
    <row r="337" spans="1:5" s="585" customFormat="1">
      <c r="A337" s="408"/>
      <c r="B337" s="608"/>
      <c r="C337" s="424" t="s">
        <v>50</v>
      </c>
      <c r="D337" s="431"/>
      <c r="E337" s="16"/>
    </row>
    <row r="338" spans="1:5" s="585" customFormat="1" ht="15">
      <c r="A338" s="408"/>
      <c r="B338" s="608" t="s">
        <v>2180</v>
      </c>
      <c r="C338" s="422"/>
      <c r="D338" s="430" t="s">
        <v>2181</v>
      </c>
      <c r="E338" s="423"/>
    </row>
    <row r="339" spans="1:5" s="585" customFormat="1">
      <c r="A339" s="408"/>
      <c r="B339" s="608"/>
      <c r="C339" s="424" t="s">
        <v>46</v>
      </c>
      <c r="D339" s="431"/>
      <c r="E339" s="16"/>
    </row>
    <row r="340" spans="1:5" s="585" customFormat="1">
      <c r="A340" s="408"/>
      <c r="B340" s="608"/>
      <c r="C340" s="424" t="s">
        <v>47</v>
      </c>
      <c r="D340" s="431"/>
      <c r="E340" s="16"/>
    </row>
    <row r="341" spans="1:5" s="585" customFormat="1">
      <c r="A341" s="408"/>
      <c r="B341" s="608"/>
      <c r="C341" s="424" t="s">
        <v>48</v>
      </c>
      <c r="D341" s="431"/>
      <c r="E341" s="16"/>
    </row>
    <row r="342" spans="1:5" s="585" customFormat="1">
      <c r="A342" s="408"/>
      <c r="B342" s="608"/>
      <c r="C342" s="424" t="s">
        <v>49</v>
      </c>
      <c r="D342" s="431"/>
      <c r="E342" s="16"/>
    </row>
    <row r="343" spans="1:5" s="585" customFormat="1">
      <c r="A343" s="408"/>
      <c r="B343" s="608"/>
      <c r="C343" s="424" t="s">
        <v>50</v>
      </c>
      <c r="D343" s="431"/>
      <c r="E343" s="16"/>
    </row>
    <row r="344" spans="1:5" s="585" customFormat="1" ht="30">
      <c r="A344" s="408"/>
      <c r="B344" s="608" t="s">
        <v>2182</v>
      </c>
      <c r="C344" s="422"/>
      <c r="D344" s="430" t="s">
        <v>2183</v>
      </c>
      <c r="E344" s="423"/>
    </row>
    <row r="345" spans="1:5" s="585" customFormat="1">
      <c r="A345" s="408"/>
      <c r="B345" s="608"/>
      <c r="C345" s="424" t="s">
        <v>46</v>
      </c>
      <c r="D345" s="431"/>
      <c r="E345" s="16"/>
    </row>
    <row r="346" spans="1:5" s="585" customFormat="1">
      <c r="A346" s="408"/>
      <c r="B346" s="608"/>
      <c r="C346" s="424" t="s">
        <v>47</v>
      </c>
      <c r="D346" s="431"/>
      <c r="E346" s="16"/>
    </row>
    <row r="347" spans="1:5" s="585" customFormat="1">
      <c r="A347" s="408"/>
      <c r="B347" s="608"/>
      <c r="C347" s="424" t="s">
        <v>48</v>
      </c>
      <c r="D347" s="431"/>
      <c r="E347" s="16"/>
    </row>
    <row r="348" spans="1:5" s="585" customFormat="1">
      <c r="A348" s="408"/>
      <c r="B348" s="608"/>
      <c r="C348" s="424" t="s">
        <v>49</v>
      </c>
      <c r="D348" s="431"/>
      <c r="E348" s="16"/>
    </row>
    <row r="349" spans="1:5" s="585" customFormat="1">
      <c r="A349" s="408"/>
      <c r="B349" s="608"/>
      <c r="C349" s="424" t="s">
        <v>50</v>
      </c>
      <c r="D349" s="431"/>
      <c r="E349" s="16"/>
    </row>
    <row r="350" spans="1:5" s="585" customFormat="1" ht="105">
      <c r="A350" s="408"/>
      <c r="B350" s="608" t="s">
        <v>2184</v>
      </c>
      <c r="C350" s="422"/>
      <c r="D350" s="430" t="s">
        <v>2185</v>
      </c>
      <c r="E350" s="423"/>
    </row>
    <row r="351" spans="1:5" s="585" customFormat="1">
      <c r="A351" s="408"/>
      <c r="B351" s="608"/>
      <c r="C351" s="424" t="s">
        <v>46</v>
      </c>
      <c r="D351" s="431"/>
      <c r="E351" s="16"/>
    </row>
    <row r="352" spans="1:5" s="585" customFormat="1">
      <c r="A352" s="408"/>
      <c r="B352" s="608"/>
      <c r="C352" s="424" t="s">
        <v>47</v>
      </c>
      <c r="D352" s="431"/>
      <c r="E352" s="16"/>
    </row>
    <row r="353" spans="1:5" s="585" customFormat="1">
      <c r="A353" s="408"/>
      <c r="B353" s="608"/>
      <c r="C353" s="424" t="s">
        <v>48</v>
      </c>
      <c r="D353" s="431"/>
      <c r="E353" s="16"/>
    </row>
    <row r="354" spans="1:5" s="585" customFormat="1">
      <c r="A354" s="408"/>
      <c r="B354" s="608"/>
      <c r="C354" s="424" t="s">
        <v>49</v>
      </c>
      <c r="D354" s="431"/>
      <c r="E354" s="16"/>
    </row>
    <row r="355" spans="1:5" s="585" customFormat="1">
      <c r="A355" s="408"/>
      <c r="B355" s="608"/>
      <c r="C355" s="424" t="s">
        <v>50</v>
      </c>
      <c r="D355" s="431"/>
      <c r="E355" s="16"/>
    </row>
    <row r="356" spans="1:5" s="585" customFormat="1" ht="15">
      <c r="A356" s="408"/>
      <c r="B356" s="608"/>
      <c r="C356" s="425"/>
      <c r="D356" s="432" t="s">
        <v>2186</v>
      </c>
      <c r="E356" s="425"/>
    </row>
    <row r="357" spans="1:5" s="585" customFormat="1" ht="30">
      <c r="A357" s="408"/>
      <c r="B357" s="608">
        <v>6.1</v>
      </c>
      <c r="C357" s="422"/>
      <c r="D357" s="430" t="s">
        <v>2187</v>
      </c>
      <c r="E357" s="423"/>
    </row>
    <row r="358" spans="1:5" s="585" customFormat="1">
      <c r="A358" s="408"/>
      <c r="B358" s="608"/>
      <c r="C358" s="424" t="s">
        <v>46</v>
      </c>
      <c r="D358" s="431"/>
      <c r="E358" s="16"/>
    </row>
    <row r="359" spans="1:5" s="585" customFormat="1">
      <c r="A359" s="408"/>
      <c r="B359" s="608"/>
      <c r="C359" s="424" t="s">
        <v>47</v>
      </c>
      <c r="D359" s="431"/>
      <c r="E359" s="16"/>
    </row>
    <row r="360" spans="1:5" s="585" customFormat="1">
      <c r="A360" s="408"/>
      <c r="B360" s="608"/>
      <c r="C360" s="424" t="s">
        <v>48</v>
      </c>
      <c r="D360" s="431"/>
      <c r="E360" s="16"/>
    </row>
    <row r="361" spans="1:5" s="585" customFormat="1">
      <c r="A361" s="408"/>
      <c r="B361" s="608"/>
      <c r="C361" s="424" t="s">
        <v>49</v>
      </c>
      <c r="D361" s="431"/>
      <c r="E361" s="16"/>
    </row>
    <row r="362" spans="1:5" s="585" customFormat="1">
      <c r="A362" s="408"/>
      <c r="B362" s="608"/>
      <c r="C362" s="424" t="s">
        <v>50</v>
      </c>
      <c r="D362" s="431"/>
      <c r="E362" s="16"/>
    </row>
    <row r="363" spans="1:5" s="585" customFormat="1" ht="30">
      <c r="A363" s="408"/>
      <c r="B363" s="608">
        <v>6.2</v>
      </c>
      <c r="C363" s="422"/>
      <c r="D363" s="430" t="s">
        <v>2188</v>
      </c>
      <c r="E363" s="423"/>
    </row>
    <row r="364" spans="1:5" s="585" customFormat="1">
      <c r="A364" s="408"/>
      <c r="B364" s="608"/>
      <c r="C364" s="424" t="s">
        <v>46</v>
      </c>
      <c r="D364" s="431"/>
      <c r="E364" s="16"/>
    </row>
    <row r="365" spans="1:5" s="585" customFormat="1">
      <c r="A365" s="408"/>
      <c r="B365" s="608"/>
      <c r="C365" s="424" t="s">
        <v>47</v>
      </c>
      <c r="D365" s="431"/>
      <c r="E365" s="16"/>
    </row>
    <row r="366" spans="1:5" s="585" customFormat="1">
      <c r="A366" s="408"/>
      <c r="B366" s="608"/>
      <c r="C366" s="424" t="s">
        <v>48</v>
      </c>
      <c r="D366" s="431"/>
      <c r="E366" s="16"/>
    </row>
    <row r="367" spans="1:5" s="585" customFormat="1">
      <c r="A367" s="408"/>
      <c r="B367" s="608"/>
      <c r="C367" s="424" t="s">
        <v>49</v>
      </c>
      <c r="D367" s="431"/>
      <c r="E367" s="16"/>
    </row>
    <row r="368" spans="1:5" s="585" customFormat="1">
      <c r="A368" s="408"/>
      <c r="B368" s="608"/>
      <c r="C368" s="424" t="s">
        <v>50</v>
      </c>
      <c r="D368" s="431"/>
      <c r="E368" s="16"/>
    </row>
    <row r="369" spans="1:5" s="585" customFormat="1" ht="15">
      <c r="A369" s="408"/>
      <c r="B369" s="608">
        <v>6.3</v>
      </c>
      <c r="C369" s="422"/>
      <c r="D369" s="430" t="s">
        <v>2189</v>
      </c>
      <c r="E369" s="423"/>
    </row>
    <row r="370" spans="1:5" s="585" customFormat="1" ht="30">
      <c r="A370" s="408"/>
      <c r="B370" s="608" t="s">
        <v>425</v>
      </c>
      <c r="C370" s="422"/>
      <c r="D370" s="430" t="s">
        <v>2190</v>
      </c>
      <c r="E370" s="423"/>
    </row>
    <row r="371" spans="1:5" s="585" customFormat="1">
      <c r="A371" s="408"/>
      <c r="B371" s="608"/>
      <c r="C371" s="424" t="s">
        <v>46</v>
      </c>
      <c r="D371" s="431"/>
      <c r="E371" s="16"/>
    </row>
    <row r="372" spans="1:5" s="585" customFormat="1">
      <c r="A372" s="408"/>
      <c r="B372" s="608"/>
      <c r="C372" s="424" t="s">
        <v>47</v>
      </c>
      <c r="D372" s="431"/>
      <c r="E372" s="16"/>
    </row>
    <row r="373" spans="1:5" s="585" customFormat="1">
      <c r="A373" s="408"/>
      <c r="B373" s="608"/>
      <c r="C373" s="424" t="s">
        <v>48</v>
      </c>
      <c r="D373" s="431"/>
      <c r="E373" s="16"/>
    </row>
    <row r="374" spans="1:5" s="585" customFormat="1">
      <c r="A374" s="408"/>
      <c r="B374" s="608"/>
      <c r="C374" s="424" t="s">
        <v>49</v>
      </c>
      <c r="D374" s="431"/>
      <c r="E374" s="16"/>
    </row>
    <row r="375" spans="1:5" s="585" customFormat="1">
      <c r="A375" s="408"/>
      <c r="B375" s="608"/>
      <c r="C375" s="424" t="s">
        <v>50</v>
      </c>
      <c r="D375" s="431"/>
      <c r="E375" s="16"/>
    </row>
    <row r="376" spans="1:5" s="585" customFormat="1" ht="15">
      <c r="A376" s="408"/>
      <c r="B376" s="608" t="s">
        <v>2191</v>
      </c>
      <c r="C376" s="422"/>
      <c r="D376" s="430" t="s">
        <v>2192</v>
      </c>
      <c r="E376" s="423"/>
    </row>
    <row r="377" spans="1:5" s="585" customFormat="1">
      <c r="A377" s="408"/>
      <c r="B377" s="608"/>
      <c r="C377" s="424" t="s">
        <v>46</v>
      </c>
      <c r="D377" s="431"/>
      <c r="E377" s="16"/>
    </row>
    <row r="378" spans="1:5" s="585" customFormat="1">
      <c r="A378" s="408"/>
      <c r="B378" s="608"/>
      <c r="C378" s="424" t="s">
        <v>47</v>
      </c>
      <c r="D378" s="431"/>
      <c r="E378" s="16"/>
    </row>
    <row r="379" spans="1:5" s="585" customFormat="1">
      <c r="A379" s="408"/>
      <c r="B379" s="608"/>
      <c r="C379" s="424" t="s">
        <v>48</v>
      </c>
      <c r="D379" s="431"/>
      <c r="E379" s="16"/>
    </row>
    <row r="380" spans="1:5" s="585" customFormat="1">
      <c r="A380" s="408"/>
      <c r="B380" s="608"/>
      <c r="C380" s="424" t="s">
        <v>49</v>
      </c>
      <c r="D380" s="431"/>
      <c r="E380" s="16"/>
    </row>
    <row r="381" spans="1:5" s="585" customFormat="1">
      <c r="A381" s="408"/>
      <c r="B381" s="608"/>
      <c r="C381" s="424" t="s">
        <v>50</v>
      </c>
      <c r="D381" s="431"/>
      <c r="E381" s="16"/>
    </row>
    <row r="382" spans="1:5" s="585" customFormat="1" ht="45">
      <c r="A382" s="408"/>
      <c r="B382" s="608" t="s">
        <v>2193</v>
      </c>
      <c r="C382" s="422"/>
      <c r="D382" s="430" t="s">
        <v>2194</v>
      </c>
      <c r="E382" s="423"/>
    </row>
    <row r="383" spans="1:5" s="585" customFormat="1">
      <c r="A383" s="408"/>
      <c r="B383" s="608"/>
      <c r="C383" s="424" t="s">
        <v>46</v>
      </c>
      <c r="D383" s="431"/>
      <c r="E383" s="16"/>
    </row>
    <row r="384" spans="1:5" s="585" customFormat="1">
      <c r="A384" s="408"/>
      <c r="B384" s="608"/>
      <c r="C384" s="424" t="s">
        <v>47</v>
      </c>
      <c r="D384" s="431"/>
      <c r="E384" s="16"/>
    </row>
    <row r="385" spans="1:5" s="585" customFormat="1">
      <c r="A385" s="408"/>
      <c r="B385" s="608"/>
      <c r="C385" s="424" t="s">
        <v>48</v>
      </c>
      <c r="D385" s="431"/>
      <c r="E385" s="16"/>
    </row>
    <row r="386" spans="1:5" s="585" customFormat="1">
      <c r="A386" s="408"/>
      <c r="B386" s="608"/>
      <c r="C386" s="424" t="s">
        <v>49</v>
      </c>
      <c r="D386" s="431"/>
      <c r="E386" s="16"/>
    </row>
    <row r="387" spans="1:5" s="585" customFormat="1">
      <c r="A387" s="408"/>
      <c r="B387" s="608"/>
      <c r="C387" s="424" t="s">
        <v>50</v>
      </c>
      <c r="D387" s="431"/>
      <c r="E387" s="16"/>
    </row>
    <row r="388" spans="1:5" s="585" customFormat="1" ht="30">
      <c r="A388" s="408"/>
      <c r="B388" s="608">
        <v>6.4</v>
      </c>
      <c r="C388" s="422"/>
      <c r="D388" s="430" t="s">
        <v>2195</v>
      </c>
      <c r="E388" s="423"/>
    </row>
    <row r="389" spans="1:5" s="585" customFormat="1">
      <c r="A389" s="408"/>
      <c r="B389" s="608"/>
      <c r="C389" s="424" t="s">
        <v>46</v>
      </c>
      <c r="D389" s="431"/>
      <c r="E389" s="16"/>
    </row>
    <row r="390" spans="1:5" s="585" customFormat="1">
      <c r="A390" s="408"/>
      <c r="B390" s="608"/>
      <c r="C390" s="424" t="s">
        <v>47</v>
      </c>
      <c r="D390" s="431"/>
      <c r="E390" s="16"/>
    </row>
    <row r="391" spans="1:5" s="585" customFormat="1">
      <c r="A391" s="408"/>
      <c r="B391" s="608"/>
      <c r="C391" s="424" t="s">
        <v>48</v>
      </c>
      <c r="D391" s="431"/>
      <c r="E391" s="16"/>
    </row>
    <row r="392" spans="1:5" s="585" customFormat="1">
      <c r="A392" s="408"/>
      <c r="B392" s="608"/>
      <c r="C392" s="424" t="s">
        <v>49</v>
      </c>
      <c r="D392" s="431"/>
      <c r="E392" s="16"/>
    </row>
    <row r="393" spans="1:5" s="585" customFormat="1">
      <c r="A393" s="408"/>
      <c r="B393" s="608"/>
      <c r="C393" s="424" t="s">
        <v>50</v>
      </c>
      <c r="D393" s="431"/>
      <c r="E393" s="16"/>
    </row>
    <row r="394" spans="1:5" s="585" customFormat="1" ht="75">
      <c r="A394" s="408"/>
      <c r="B394" s="608">
        <v>6.5</v>
      </c>
      <c r="C394" s="422"/>
      <c r="D394" s="430" t="s">
        <v>2196</v>
      </c>
      <c r="E394" s="423"/>
    </row>
    <row r="395" spans="1:5" s="585" customFormat="1">
      <c r="A395" s="408"/>
      <c r="B395" s="608"/>
      <c r="C395" s="424" t="s">
        <v>46</v>
      </c>
      <c r="D395" s="431"/>
      <c r="E395" s="16"/>
    </row>
    <row r="396" spans="1:5" s="585" customFormat="1">
      <c r="A396" s="408"/>
      <c r="B396" s="608"/>
      <c r="C396" s="424" t="s">
        <v>47</v>
      </c>
      <c r="D396" s="431"/>
      <c r="E396" s="16"/>
    </row>
    <row r="397" spans="1:5" s="585" customFormat="1">
      <c r="A397" s="408"/>
      <c r="B397" s="608"/>
      <c r="C397" s="424" t="s">
        <v>48</v>
      </c>
      <c r="D397" s="431"/>
      <c r="E397" s="16"/>
    </row>
    <row r="398" spans="1:5" s="585" customFormat="1">
      <c r="A398" s="408"/>
      <c r="B398" s="608"/>
      <c r="C398" s="424" t="s">
        <v>49</v>
      </c>
      <c r="D398" s="431"/>
      <c r="E398" s="16"/>
    </row>
    <row r="399" spans="1:5" s="585" customFormat="1">
      <c r="A399" s="408"/>
      <c r="B399" s="608"/>
      <c r="C399" s="424" t="s">
        <v>50</v>
      </c>
      <c r="D399" s="431"/>
      <c r="E399" s="16"/>
    </row>
    <row r="400" spans="1:5" s="585" customFormat="1" ht="15">
      <c r="A400" s="408"/>
      <c r="B400" s="608"/>
      <c r="C400" s="425"/>
      <c r="D400" s="432" t="s">
        <v>2197</v>
      </c>
      <c r="E400" s="425"/>
    </row>
    <row r="401" spans="1:5" s="585" customFormat="1" ht="60">
      <c r="A401" s="408"/>
      <c r="B401" s="608">
        <v>7.1</v>
      </c>
      <c r="C401" s="422"/>
      <c r="D401" s="430" t="s">
        <v>2198</v>
      </c>
      <c r="E401" s="423"/>
    </row>
    <row r="402" spans="1:5" s="585" customFormat="1">
      <c r="A402" s="408"/>
      <c r="B402" s="608"/>
      <c r="C402" s="424" t="s">
        <v>46</v>
      </c>
      <c r="D402" s="431"/>
      <c r="E402" s="16"/>
    </row>
    <row r="403" spans="1:5" s="585" customFormat="1">
      <c r="A403" s="408"/>
      <c r="B403" s="608"/>
      <c r="C403" s="424" t="s">
        <v>47</v>
      </c>
      <c r="D403" s="431"/>
      <c r="E403" s="16"/>
    </row>
    <row r="404" spans="1:5" s="585" customFormat="1">
      <c r="A404" s="408"/>
      <c r="B404" s="608"/>
      <c r="C404" s="424" t="s">
        <v>48</v>
      </c>
      <c r="D404" s="431"/>
      <c r="E404" s="16"/>
    </row>
    <row r="405" spans="1:5" s="585" customFormat="1">
      <c r="A405" s="408"/>
      <c r="B405" s="608"/>
      <c r="C405" s="424" t="s">
        <v>49</v>
      </c>
      <c r="D405" s="431"/>
      <c r="E405" s="16"/>
    </row>
    <row r="406" spans="1:5" s="585" customFormat="1">
      <c r="A406" s="408"/>
      <c r="B406" s="608"/>
      <c r="C406" s="424" t="s">
        <v>50</v>
      </c>
      <c r="D406" s="431"/>
      <c r="E406" s="16"/>
    </row>
    <row r="407" spans="1:5" s="585" customFormat="1" ht="30">
      <c r="A407" s="408"/>
      <c r="B407" s="608">
        <v>7.2</v>
      </c>
      <c r="C407" s="422"/>
      <c r="D407" s="430" t="s">
        <v>2199</v>
      </c>
      <c r="E407" s="423"/>
    </row>
    <row r="408" spans="1:5" s="585" customFormat="1">
      <c r="A408" s="408"/>
      <c r="B408" s="608"/>
      <c r="C408" s="424" t="s">
        <v>46</v>
      </c>
      <c r="D408" s="431"/>
      <c r="E408" s="16"/>
    </row>
    <row r="409" spans="1:5" s="585" customFormat="1">
      <c r="A409" s="408"/>
      <c r="B409" s="608"/>
      <c r="C409" s="424" t="s">
        <v>47</v>
      </c>
      <c r="D409" s="431"/>
      <c r="E409" s="16"/>
    </row>
    <row r="410" spans="1:5" s="585" customFormat="1">
      <c r="A410" s="408"/>
      <c r="B410" s="608"/>
      <c r="C410" s="424" t="s">
        <v>48</v>
      </c>
      <c r="D410" s="431"/>
      <c r="E410" s="16"/>
    </row>
    <row r="411" spans="1:5" s="585" customFormat="1">
      <c r="A411" s="408"/>
      <c r="B411" s="608"/>
      <c r="C411" s="424" t="s">
        <v>49</v>
      </c>
      <c r="D411" s="431"/>
      <c r="E411" s="16"/>
    </row>
    <row r="412" spans="1:5" s="585" customFormat="1">
      <c r="A412" s="408"/>
      <c r="B412" s="608"/>
      <c r="C412" s="424" t="s">
        <v>50</v>
      </c>
      <c r="D412" s="431"/>
      <c r="E412" s="16"/>
    </row>
    <row r="413" spans="1:5" s="585" customFormat="1" ht="30">
      <c r="A413" s="408"/>
      <c r="B413" s="608" t="s">
        <v>463</v>
      </c>
      <c r="C413" s="422"/>
      <c r="D413" s="430" t="s">
        <v>2200</v>
      </c>
      <c r="E413" s="423"/>
    </row>
    <row r="414" spans="1:5" s="585" customFormat="1">
      <c r="A414" s="408"/>
      <c r="B414" s="608"/>
      <c r="C414" s="424" t="s">
        <v>46</v>
      </c>
      <c r="D414" s="431"/>
      <c r="E414" s="16"/>
    </row>
    <row r="415" spans="1:5" s="585" customFormat="1">
      <c r="A415" s="408"/>
      <c r="B415" s="608"/>
      <c r="C415" s="424" t="s">
        <v>47</v>
      </c>
      <c r="D415" s="431"/>
      <c r="E415" s="16"/>
    </row>
    <row r="416" spans="1:5" s="585" customFormat="1">
      <c r="A416" s="408"/>
      <c r="B416" s="608"/>
      <c r="C416" s="424" t="s">
        <v>48</v>
      </c>
      <c r="D416" s="431"/>
      <c r="E416" s="16"/>
    </row>
    <row r="417" spans="1:5" s="585" customFormat="1">
      <c r="A417" s="408"/>
      <c r="B417" s="608"/>
      <c r="C417" s="424" t="s">
        <v>49</v>
      </c>
      <c r="D417" s="431"/>
      <c r="E417" s="16"/>
    </row>
    <row r="418" spans="1:5" s="585" customFormat="1">
      <c r="A418" s="408"/>
      <c r="B418" s="608"/>
      <c r="C418" s="424" t="s">
        <v>50</v>
      </c>
      <c r="D418" s="431"/>
      <c r="E418" s="16"/>
    </row>
    <row r="419" spans="1:5" s="585" customFormat="1" ht="30">
      <c r="A419" s="408"/>
      <c r="B419" s="608" t="s">
        <v>2201</v>
      </c>
      <c r="C419" s="422"/>
      <c r="D419" s="430" t="s">
        <v>2202</v>
      </c>
      <c r="E419" s="423"/>
    </row>
    <row r="420" spans="1:5" s="585" customFormat="1">
      <c r="A420" s="408"/>
      <c r="B420" s="608"/>
      <c r="C420" s="424" t="s">
        <v>46</v>
      </c>
      <c r="D420" s="431"/>
      <c r="E420" s="16"/>
    </row>
    <row r="421" spans="1:5" s="585" customFormat="1">
      <c r="A421" s="408"/>
      <c r="B421" s="608"/>
      <c r="C421" s="424" t="s">
        <v>47</v>
      </c>
      <c r="D421" s="431"/>
      <c r="E421" s="16"/>
    </row>
    <row r="422" spans="1:5" s="585" customFormat="1">
      <c r="A422" s="408"/>
      <c r="B422" s="608"/>
      <c r="C422" s="424" t="s">
        <v>48</v>
      </c>
      <c r="D422" s="431"/>
      <c r="E422" s="16"/>
    </row>
    <row r="423" spans="1:5" s="585" customFormat="1">
      <c r="A423" s="408"/>
      <c r="B423" s="608"/>
      <c r="C423" s="424" t="s">
        <v>49</v>
      </c>
      <c r="D423" s="431"/>
      <c r="E423" s="16"/>
    </row>
    <row r="424" spans="1:5" s="585" customFormat="1">
      <c r="A424" s="408"/>
      <c r="B424" s="608"/>
      <c r="C424" s="424" t="s">
        <v>50</v>
      </c>
      <c r="D424" s="431"/>
      <c r="E424" s="16"/>
    </row>
    <row r="425" spans="1:5" s="585" customFormat="1" ht="45">
      <c r="A425" s="408"/>
      <c r="B425" s="608">
        <v>7.4</v>
      </c>
      <c r="C425" s="422"/>
      <c r="D425" s="430" t="s">
        <v>2203</v>
      </c>
      <c r="E425" s="423"/>
    </row>
    <row r="426" spans="1:5" s="585" customFormat="1">
      <c r="A426" s="408"/>
      <c r="B426" s="608"/>
      <c r="C426" s="424" t="s">
        <v>46</v>
      </c>
      <c r="D426" s="431"/>
      <c r="E426" s="16"/>
    </row>
    <row r="427" spans="1:5" s="585" customFormat="1">
      <c r="A427" s="408"/>
      <c r="B427" s="608"/>
      <c r="C427" s="424" t="s">
        <v>47</v>
      </c>
      <c r="D427" s="431"/>
      <c r="E427" s="16"/>
    </row>
    <row r="428" spans="1:5" s="585" customFormat="1">
      <c r="A428" s="408"/>
      <c r="B428" s="608"/>
      <c r="C428" s="424" t="s">
        <v>48</v>
      </c>
      <c r="D428" s="431"/>
      <c r="E428" s="16"/>
    </row>
    <row r="429" spans="1:5" s="585" customFormat="1">
      <c r="A429" s="408"/>
      <c r="B429" s="608"/>
      <c r="C429" s="424" t="s">
        <v>49</v>
      </c>
      <c r="D429" s="431"/>
      <c r="E429" s="16"/>
    </row>
    <row r="430" spans="1:5" s="585" customFormat="1">
      <c r="A430" s="408"/>
      <c r="B430" s="608"/>
      <c r="C430" s="424" t="s">
        <v>50</v>
      </c>
      <c r="D430" s="431"/>
      <c r="E430" s="16"/>
    </row>
    <row r="431" spans="1:5" s="585" customFormat="1" ht="30">
      <c r="A431" s="408"/>
      <c r="B431" s="608">
        <v>7.5</v>
      </c>
      <c r="C431" s="422"/>
      <c r="D431" s="430" t="s">
        <v>2204</v>
      </c>
      <c r="E431" s="423"/>
    </row>
    <row r="432" spans="1:5" s="585" customFormat="1">
      <c r="A432" s="408"/>
      <c r="B432" s="608"/>
      <c r="C432" s="424" t="s">
        <v>46</v>
      </c>
      <c r="D432" s="431"/>
      <c r="E432" s="16"/>
    </row>
    <row r="433" spans="1:5" s="585" customFormat="1">
      <c r="A433" s="408"/>
      <c r="B433" s="608"/>
      <c r="C433" s="424" t="s">
        <v>47</v>
      </c>
      <c r="D433" s="431"/>
      <c r="E433" s="16"/>
    </row>
    <row r="434" spans="1:5" s="585" customFormat="1">
      <c r="A434" s="408"/>
      <c r="B434" s="608"/>
      <c r="C434" s="424" t="s">
        <v>48</v>
      </c>
      <c r="D434" s="431"/>
      <c r="E434" s="16"/>
    </row>
    <row r="435" spans="1:5" s="585" customFormat="1">
      <c r="A435" s="408"/>
      <c r="B435" s="608"/>
      <c r="C435" s="424" t="s">
        <v>49</v>
      </c>
      <c r="D435" s="431"/>
      <c r="E435" s="16"/>
    </row>
    <row r="436" spans="1:5" s="585" customFormat="1">
      <c r="A436" s="408"/>
      <c r="B436" s="608"/>
      <c r="C436" s="424" t="s">
        <v>50</v>
      </c>
      <c r="D436" s="431"/>
      <c r="E436" s="16"/>
    </row>
    <row r="437" spans="1:5" s="585" customFormat="1" ht="15">
      <c r="A437" s="408"/>
      <c r="B437" s="608"/>
      <c r="C437" s="425"/>
      <c r="D437" s="432" t="s">
        <v>2205</v>
      </c>
      <c r="E437" s="425"/>
    </row>
    <row r="438" spans="1:5" s="585" customFormat="1" ht="45">
      <c r="A438" s="408"/>
      <c r="B438" s="608" t="s">
        <v>2206</v>
      </c>
      <c r="C438" s="422"/>
      <c r="D438" s="430" t="s">
        <v>2207</v>
      </c>
      <c r="E438" s="423"/>
    </row>
    <row r="439" spans="1:5" s="585" customFormat="1">
      <c r="A439" s="408"/>
      <c r="B439" s="608"/>
      <c r="C439" s="424" t="s">
        <v>46</v>
      </c>
      <c r="D439" s="431"/>
      <c r="E439" s="16"/>
    </row>
    <row r="440" spans="1:5" s="585" customFormat="1">
      <c r="A440" s="408"/>
      <c r="B440" s="608"/>
      <c r="C440" s="424" t="s">
        <v>47</v>
      </c>
      <c r="D440" s="431"/>
      <c r="E440" s="16"/>
    </row>
    <row r="441" spans="1:5" s="585" customFormat="1">
      <c r="A441" s="408"/>
      <c r="B441" s="608"/>
      <c r="C441" s="424" t="s">
        <v>48</v>
      </c>
      <c r="D441" s="431"/>
      <c r="E441" s="16"/>
    </row>
    <row r="442" spans="1:5" s="585" customFormat="1">
      <c r="A442" s="408"/>
      <c r="B442" s="608"/>
      <c r="C442" s="424" t="s">
        <v>49</v>
      </c>
      <c r="D442" s="431"/>
      <c r="E442" s="16"/>
    </row>
    <row r="443" spans="1:5" s="585" customFormat="1">
      <c r="A443" s="408"/>
      <c r="B443" s="608"/>
      <c r="C443" s="424" t="s">
        <v>50</v>
      </c>
      <c r="D443" s="431"/>
      <c r="E443" s="16"/>
    </row>
    <row r="444" spans="1:5" s="585" customFormat="1" ht="15">
      <c r="A444" s="408"/>
      <c r="B444" s="608" t="s">
        <v>2208</v>
      </c>
      <c r="C444" s="422"/>
      <c r="D444" s="430" t="s">
        <v>2209</v>
      </c>
      <c r="E444" s="423"/>
    </row>
    <row r="445" spans="1:5" s="585" customFormat="1" ht="15">
      <c r="A445" s="408"/>
      <c r="B445" s="608" t="s">
        <v>2210</v>
      </c>
      <c r="C445" s="422"/>
      <c r="D445" s="430" t="s">
        <v>2211</v>
      </c>
      <c r="E445" s="423"/>
    </row>
    <row r="446" spans="1:5" s="585" customFormat="1">
      <c r="A446" s="408"/>
      <c r="B446" s="608"/>
      <c r="C446" s="424" t="s">
        <v>46</v>
      </c>
      <c r="D446" s="431"/>
      <c r="E446" s="16"/>
    </row>
    <row r="447" spans="1:5" s="585" customFormat="1">
      <c r="A447" s="408"/>
      <c r="B447" s="608"/>
      <c r="C447" s="424" t="s">
        <v>47</v>
      </c>
      <c r="D447" s="431"/>
      <c r="E447" s="16"/>
    </row>
    <row r="448" spans="1:5" s="585" customFormat="1">
      <c r="A448" s="408"/>
      <c r="B448" s="608"/>
      <c r="C448" s="424" t="s">
        <v>48</v>
      </c>
      <c r="D448" s="431"/>
      <c r="E448" s="16"/>
    </row>
    <row r="449" spans="1:5" s="585" customFormat="1">
      <c r="A449" s="408"/>
      <c r="B449" s="608"/>
      <c r="C449" s="424" t="s">
        <v>49</v>
      </c>
      <c r="D449" s="431"/>
      <c r="E449" s="16"/>
    </row>
    <row r="450" spans="1:5" s="585" customFormat="1">
      <c r="A450" s="408"/>
      <c r="B450" s="608"/>
      <c r="C450" s="424" t="s">
        <v>50</v>
      </c>
      <c r="D450" s="431"/>
      <c r="E450" s="16"/>
    </row>
    <row r="451" spans="1:5" s="585" customFormat="1" ht="45">
      <c r="A451" s="408"/>
      <c r="B451" s="608" t="s">
        <v>2212</v>
      </c>
      <c r="C451" s="422"/>
      <c r="D451" s="430" t="s">
        <v>2213</v>
      </c>
      <c r="E451" s="423"/>
    </row>
    <row r="452" spans="1:5" s="585" customFormat="1">
      <c r="A452" s="408"/>
      <c r="B452" s="608"/>
      <c r="C452" s="424" t="s">
        <v>46</v>
      </c>
      <c r="D452" s="431"/>
      <c r="E452" s="16"/>
    </row>
    <row r="453" spans="1:5" s="585" customFormat="1">
      <c r="A453" s="408"/>
      <c r="B453" s="608"/>
      <c r="C453" s="424" t="s">
        <v>47</v>
      </c>
      <c r="D453" s="431"/>
      <c r="E453" s="16"/>
    </row>
    <row r="454" spans="1:5" s="585" customFormat="1">
      <c r="A454" s="408"/>
      <c r="B454" s="608"/>
      <c r="C454" s="424" t="s">
        <v>48</v>
      </c>
      <c r="D454" s="431"/>
      <c r="E454" s="16"/>
    </row>
    <row r="455" spans="1:5" s="585" customFormat="1">
      <c r="A455" s="408"/>
      <c r="B455" s="608"/>
      <c r="C455" s="424" t="s">
        <v>49</v>
      </c>
      <c r="D455" s="431"/>
      <c r="E455" s="16"/>
    </row>
    <row r="456" spans="1:5" s="585" customFormat="1">
      <c r="A456" s="408"/>
      <c r="B456" s="608"/>
      <c r="C456" s="424" t="s">
        <v>50</v>
      </c>
      <c r="D456" s="431"/>
      <c r="E456" s="16"/>
    </row>
    <row r="457" spans="1:5" s="585" customFormat="1" ht="30">
      <c r="A457" s="408"/>
      <c r="B457" s="608" t="s">
        <v>2214</v>
      </c>
      <c r="C457" s="422"/>
      <c r="D457" s="430" t="s">
        <v>2215</v>
      </c>
      <c r="E457" s="423"/>
    </row>
    <row r="458" spans="1:5" s="585" customFormat="1">
      <c r="A458" s="408"/>
      <c r="B458" s="608"/>
      <c r="C458" s="424" t="s">
        <v>46</v>
      </c>
      <c r="D458" s="431"/>
      <c r="E458" s="16"/>
    </row>
    <row r="459" spans="1:5" s="585" customFormat="1">
      <c r="A459" s="408"/>
      <c r="B459" s="608"/>
      <c r="C459" s="424" t="s">
        <v>47</v>
      </c>
      <c r="D459" s="431"/>
      <c r="E459" s="16"/>
    </row>
    <row r="460" spans="1:5" s="585" customFormat="1">
      <c r="A460" s="408"/>
      <c r="B460" s="608"/>
      <c r="C460" s="424" t="s">
        <v>48</v>
      </c>
      <c r="D460" s="431"/>
      <c r="E460" s="16"/>
    </row>
    <row r="461" spans="1:5" s="585" customFormat="1">
      <c r="A461" s="408"/>
      <c r="B461" s="608"/>
      <c r="C461" s="424" t="s">
        <v>49</v>
      </c>
      <c r="D461" s="431"/>
      <c r="E461" s="16"/>
    </row>
    <row r="462" spans="1:5" s="585" customFormat="1">
      <c r="A462" s="408"/>
      <c r="B462" s="608"/>
      <c r="C462" s="424" t="s">
        <v>50</v>
      </c>
      <c r="D462" s="431"/>
      <c r="E462" s="16"/>
    </row>
    <row r="463" spans="1:5" s="585" customFormat="1" ht="30">
      <c r="A463" s="408"/>
      <c r="B463" s="608">
        <v>8.1999999999999993</v>
      </c>
      <c r="C463" s="422"/>
      <c r="D463" s="430" t="s">
        <v>2216</v>
      </c>
      <c r="E463" s="423"/>
    </row>
    <row r="464" spans="1:5" s="585" customFormat="1">
      <c r="A464" s="408"/>
      <c r="B464" s="608"/>
      <c r="C464" s="424" t="s">
        <v>46</v>
      </c>
      <c r="D464" s="431"/>
      <c r="E464" s="16"/>
    </row>
    <row r="465" spans="1:5" s="585" customFormat="1">
      <c r="A465" s="408"/>
      <c r="B465" s="608"/>
      <c r="C465" s="424" t="s">
        <v>47</v>
      </c>
      <c r="D465" s="431"/>
      <c r="E465" s="16"/>
    </row>
    <row r="466" spans="1:5" s="585" customFormat="1">
      <c r="A466" s="408"/>
      <c r="B466" s="608"/>
      <c r="C466" s="424" t="s">
        <v>48</v>
      </c>
      <c r="D466" s="431"/>
      <c r="E466" s="16"/>
    </row>
    <row r="467" spans="1:5" s="585" customFormat="1">
      <c r="A467" s="408"/>
      <c r="B467" s="608"/>
      <c r="C467" s="424" t="s">
        <v>49</v>
      </c>
      <c r="D467" s="431"/>
      <c r="E467" s="16"/>
    </row>
    <row r="468" spans="1:5" s="585" customFormat="1">
      <c r="A468" s="408"/>
      <c r="B468" s="608"/>
      <c r="C468" s="424" t="s">
        <v>50</v>
      </c>
      <c r="D468" s="431"/>
      <c r="E468" s="16"/>
    </row>
    <row r="469" spans="1:5" s="585" customFormat="1" ht="30">
      <c r="A469" s="408"/>
      <c r="B469" s="608" t="s">
        <v>466</v>
      </c>
      <c r="C469" s="422"/>
      <c r="D469" s="430" t="s">
        <v>2217</v>
      </c>
      <c r="E469" s="423"/>
    </row>
    <row r="470" spans="1:5" s="585" customFormat="1">
      <c r="A470" s="408"/>
      <c r="B470" s="608"/>
      <c r="C470" s="424" t="s">
        <v>46</v>
      </c>
      <c r="D470" s="431"/>
      <c r="E470" s="16"/>
    </row>
    <row r="471" spans="1:5" s="585" customFormat="1">
      <c r="A471" s="408"/>
      <c r="B471" s="608"/>
      <c r="C471" s="424" t="s">
        <v>47</v>
      </c>
      <c r="D471" s="431"/>
      <c r="E471" s="16"/>
    </row>
    <row r="472" spans="1:5" s="585" customFormat="1">
      <c r="A472" s="408"/>
      <c r="B472" s="608"/>
      <c r="C472" s="424" t="s">
        <v>48</v>
      </c>
      <c r="D472" s="431"/>
      <c r="E472" s="16"/>
    </row>
    <row r="473" spans="1:5" s="585" customFormat="1">
      <c r="A473" s="408"/>
      <c r="B473" s="608"/>
      <c r="C473" s="424" t="s">
        <v>49</v>
      </c>
      <c r="D473" s="431"/>
      <c r="E473" s="16"/>
    </row>
    <row r="474" spans="1:5" s="585" customFormat="1">
      <c r="A474" s="408"/>
      <c r="B474" s="608"/>
      <c r="C474" s="424" t="s">
        <v>50</v>
      </c>
      <c r="D474" s="431"/>
      <c r="E474" s="16"/>
    </row>
    <row r="475" spans="1:5" s="585" customFormat="1" ht="15">
      <c r="A475" s="408"/>
      <c r="B475" s="608" t="s">
        <v>2218</v>
      </c>
      <c r="C475" s="422"/>
      <c r="D475" s="430" t="s">
        <v>2219</v>
      </c>
      <c r="E475" s="423"/>
    </row>
    <row r="476" spans="1:5" s="585" customFormat="1">
      <c r="A476" s="408"/>
      <c r="B476" s="608"/>
      <c r="C476" s="424" t="s">
        <v>46</v>
      </c>
      <c r="D476" s="431"/>
      <c r="E476" s="16"/>
    </row>
    <row r="477" spans="1:5" s="585" customFormat="1">
      <c r="A477" s="408"/>
      <c r="B477" s="608"/>
      <c r="C477" s="424" t="s">
        <v>47</v>
      </c>
      <c r="D477" s="431"/>
      <c r="E477" s="16"/>
    </row>
    <row r="478" spans="1:5" s="585" customFormat="1">
      <c r="A478" s="408"/>
      <c r="B478" s="608"/>
      <c r="C478" s="424" t="s">
        <v>48</v>
      </c>
      <c r="D478" s="431"/>
      <c r="E478" s="16"/>
    </row>
    <row r="479" spans="1:5" s="585" customFormat="1">
      <c r="A479" s="408"/>
      <c r="B479" s="608"/>
      <c r="C479" s="424" t="s">
        <v>49</v>
      </c>
      <c r="D479" s="431"/>
      <c r="E479" s="16"/>
    </row>
    <row r="480" spans="1:5" s="585" customFormat="1">
      <c r="A480" s="408"/>
      <c r="B480" s="608"/>
      <c r="C480" s="424" t="s">
        <v>50</v>
      </c>
      <c r="D480" s="431"/>
      <c r="E480" s="16"/>
    </row>
    <row r="481" spans="1:5" s="585" customFormat="1" ht="15">
      <c r="A481" s="408"/>
      <c r="B481" s="608" t="s">
        <v>2220</v>
      </c>
      <c r="C481" s="422"/>
      <c r="D481" s="430" t="s">
        <v>2221</v>
      </c>
      <c r="E481" s="423"/>
    </row>
    <row r="482" spans="1:5" s="585" customFormat="1">
      <c r="A482" s="408"/>
      <c r="B482" s="608"/>
      <c r="C482" s="424" t="s">
        <v>46</v>
      </c>
      <c r="D482" s="431"/>
      <c r="E482" s="16"/>
    </row>
    <row r="483" spans="1:5" s="585" customFormat="1">
      <c r="A483" s="408"/>
      <c r="B483" s="608"/>
      <c r="C483" s="424" t="s">
        <v>47</v>
      </c>
      <c r="D483" s="431"/>
      <c r="E483" s="16"/>
    </row>
    <row r="484" spans="1:5" s="585" customFormat="1">
      <c r="A484" s="408"/>
      <c r="B484" s="608"/>
      <c r="C484" s="424" t="s">
        <v>48</v>
      </c>
      <c r="D484" s="431"/>
      <c r="E484" s="16"/>
    </row>
    <row r="485" spans="1:5" s="585" customFormat="1">
      <c r="A485" s="408"/>
      <c r="B485" s="608"/>
      <c r="C485" s="424" t="s">
        <v>49</v>
      </c>
      <c r="D485" s="431"/>
      <c r="E485" s="16"/>
    </row>
    <row r="486" spans="1:5" s="585" customFormat="1">
      <c r="A486" s="408"/>
      <c r="B486" s="608"/>
      <c r="C486" s="424" t="s">
        <v>50</v>
      </c>
      <c r="D486" s="431"/>
      <c r="E486" s="16"/>
    </row>
    <row r="487" spans="1:5" s="585" customFormat="1" ht="45">
      <c r="A487" s="408"/>
      <c r="B487" s="608" t="s">
        <v>2222</v>
      </c>
      <c r="C487" s="422"/>
      <c r="D487" s="430" t="s">
        <v>2223</v>
      </c>
      <c r="E487" s="423"/>
    </row>
    <row r="488" spans="1:5" s="585" customFormat="1">
      <c r="A488" s="408"/>
      <c r="B488" s="608"/>
      <c r="C488" s="424" t="s">
        <v>46</v>
      </c>
      <c r="D488" s="431"/>
      <c r="E488" s="16"/>
    </row>
    <row r="489" spans="1:5" s="585" customFormat="1">
      <c r="A489" s="408"/>
      <c r="B489" s="608"/>
      <c r="C489" s="424" t="s">
        <v>47</v>
      </c>
      <c r="D489" s="431"/>
      <c r="E489" s="16"/>
    </row>
    <row r="490" spans="1:5" s="585" customFormat="1">
      <c r="A490" s="408"/>
      <c r="B490" s="608"/>
      <c r="C490" s="424" t="s">
        <v>48</v>
      </c>
      <c r="D490" s="431"/>
      <c r="E490" s="16"/>
    </row>
    <row r="491" spans="1:5" s="585" customFormat="1">
      <c r="A491" s="408"/>
      <c r="B491" s="608"/>
      <c r="C491" s="424" t="s">
        <v>49</v>
      </c>
      <c r="D491" s="431"/>
      <c r="E491" s="16"/>
    </row>
    <row r="492" spans="1:5" s="585" customFormat="1">
      <c r="A492" s="408"/>
      <c r="B492" s="608"/>
      <c r="C492" s="424" t="s">
        <v>50</v>
      </c>
      <c r="D492" s="431"/>
      <c r="E492" s="16"/>
    </row>
    <row r="493" spans="1:5" s="585" customFormat="1" ht="15">
      <c r="A493" s="408"/>
      <c r="B493" s="608"/>
      <c r="C493" s="425"/>
      <c r="D493" s="432" t="s">
        <v>2224</v>
      </c>
      <c r="E493" s="425"/>
    </row>
    <row r="494" spans="1:5" s="585" customFormat="1" ht="75">
      <c r="A494" s="408"/>
      <c r="B494" s="608">
        <v>9.1</v>
      </c>
      <c r="C494" s="422"/>
      <c r="D494" s="430" t="s">
        <v>2225</v>
      </c>
      <c r="E494" s="423"/>
    </row>
    <row r="495" spans="1:5" s="585" customFormat="1">
      <c r="A495" s="408"/>
      <c r="B495" s="608"/>
      <c r="C495" s="424" t="s">
        <v>46</v>
      </c>
      <c r="D495" s="431"/>
      <c r="E495" s="16"/>
    </row>
    <row r="496" spans="1:5" s="585" customFormat="1">
      <c r="A496" s="408"/>
      <c r="B496" s="608"/>
      <c r="C496" s="424" t="s">
        <v>47</v>
      </c>
      <c r="D496" s="431"/>
      <c r="E496" s="16"/>
    </row>
    <row r="497" spans="1:5" s="585" customFormat="1">
      <c r="A497" s="408"/>
      <c r="B497" s="608"/>
      <c r="C497" s="424" t="s">
        <v>48</v>
      </c>
      <c r="D497" s="431"/>
      <c r="E497" s="16"/>
    </row>
    <row r="498" spans="1:5" s="585" customFormat="1">
      <c r="A498" s="408"/>
      <c r="B498" s="608"/>
      <c r="C498" s="424" t="s">
        <v>49</v>
      </c>
      <c r="D498" s="431"/>
      <c r="E498" s="16"/>
    </row>
    <row r="499" spans="1:5" s="585" customFormat="1">
      <c r="A499" s="408"/>
      <c r="B499" s="608"/>
      <c r="C499" s="424" t="s">
        <v>50</v>
      </c>
      <c r="D499" s="431"/>
      <c r="E499" s="16"/>
    </row>
    <row r="500" spans="1:5" s="585" customFormat="1" ht="30">
      <c r="A500" s="408"/>
      <c r="B500" s="608">
        <v>9.1999999999999993</v>
      </c>
      <c r="C500" s="422"/>
      <c r="D500" s="430" t="s">
        <v>2226</v>
      </c>
      <c r="E500" s="423"/>
    </row>
    <row r="501" spans="1:5" s="585" customFormat="1">
      <c r="A501" s="408"/>
      <c r="B501" s="608"/>
      <c r="C501" s="424" t="s">
        <v>46</v>
      </c>
      <c r="D501" s="431"/>
      <c r="E501" s="16"/>
    </row>
    <row r="502" spans="1:5" s="585" customFormat="1">
      <c r="A502" s="408"/>
      <c r="B502" s="608"/>
      <c r="C502" s="424" t="s">
        <v>47</v>
      </c>
      <c r="D502" s="431"/>
      <c r="E502" s="16"/>
    </row>
    <row r="503" spans="1:5" s="585" customFormat="1">
      <c r="A503" s="408"/>
      <c r="B503" s="608"/>
      <c r="C503" s="424" t="s">
        <v>48</v>
      </c>
      <c r="D503" s="431"/>
      <c r="E503" s="16"/>
    </row>
    <row r="504" spans="1:5" s="585" customFormat="1">
      <c r="A504" s="408"/>
      <c r="B504" s="608"/>
      <c r="C504" s="424" t="s">
        <v>49</v>
      </c>
      <c r="D504" s="431"/>
      <c r="E504" s="16"/>
    </row>
    <row r="505" spans="1:5" s="585" customFormat="1">
      <c r="A505" s="408"/>
      <c r="B505" s="608"/>
      <c r="C505" s="424" t="s">
        <v>50</v>
      </c>
      <c r="D505" s="431"/>
      <c r="E505" s="16"/>
    </row>
    <row r="506" spans="1:5" s="585" customFormat="1" ht="45">
      <c r="A506" s="408"/>
      <c r="B506" s="608">
        <v>9.3000000000000007</v>
      </c>
      <c r="C506" s="422"/>
      <c r="D506" s="430" t="s">
        <v>2227</v>
      </c>
      <c r="E506" s="423"/>
    </row>
    <row r="507" spans="1:5" s="585" customFormat="1">
      <c r="A507" s="408"/>
      <c r="B507" s="608"/>
      <c r="C507" s="424" t="s">
        <v>46</v>
      </c>
      <c r="D507" s="431"/>
      <c r="E507" s="16"/>
    </row>
    <row r="508" spans="1:5" s="585" customFormat="1">
      <c r="A508" s="408"/>
      <c r="B508" s="608"/>
      <c r="C508" s="424" t="s">
        <v>47</v>
      </c>
      <c r="D508" s="431"/>
      <c r="E508" s="16"/>
    </row>
    <row r="509" spans="1:5" s="585" customFormat="1">
      <c r="A509" s="408"/>
      <c r="B509" s="608"/>
      <c r="C509" s="424" t="s">
        <v>48</v>
      </c>
      <c r="D509" s="431"/>
      <c r="E509" s="16"/>
    </row>
    <row r="510" spans="1:5" s="585" customFormat="1">
      <c r="A510" s="408"/>
      <c r="B510" s="608"/>
      <c r="C510" s="424" t="s">
        <v>49</v>
      </c>
      <c r="D510" s="431"/>
      <c r="E510" s="16"/>
    </row>
    <row r="511" spans="1:5" s="585" customFormat="1">
      <c r="A511" s="408"/>
      <c r="B511" s="608"/>
      <c r="C511" s="424" t="s">
        <v>50</v>
      </c>
      <c r="D511" s="431"/>
      <c r="E511" s="16"/>
    </row>
    <row r="512" spans="1:5" s="585" customFormat="1" ht="30">
      <c r="A512" s="408"/>
      <c r="B512" s="608">
        <v>9.4</v>
      </c>
      <c r="C512" s="422"/>
      <c r="D512" s="430" t="s">
        <v>2228</v>
      </c>
      <c r="E512" s="423"/>
    </row>
    <row r="513" spans="1:5" s="585" customFormat="1">
      <c r="A513" s="408"/>
      <c r="B513" s="608"/>
      <c r="C513" s="424" t="s">
        <v>46</v>
      </c>
      <c r="D513" s="431"/>
      <c r="E513" s="16"/>
    </row>
    <row r="514" spans="1:5" s="585" customFormat="1">
      <c r="A514" s="408"/>
      <c r="B514" s="608"/>
      <c r="C514" s="424" t="s">
        <v>47</v>
      </c>
      <c r="D514" s="431"/>
      <c r="E514" s="16"/>
    </row>
    <row r="515" spans="1:5" s="585" customFormat="1">
      <c r="A515" s="408"/>
      <c r="B515" s="608"/>
      <c r="C515" s="424" t="s">
        <v>48</v>
      </c>
      <c r="D515" s="431"/>
      <c r="E515" s="16"/>
    </row>
    <row r="516" spans="1:5" s="585" customFormat="1">
      <c r="A516" s="408"/>
      <c r="B516" s="608"/>
      <c r="C516" s="424" t="s">
        <v>49</v>
      </c>
      <c r="D516" s="431"/>
      <c r="E516" s="16"/>
    </row>
    <row r="517" spans="1:5" s="585" customFormat="1">
      <c r="A517" s="408"/>
      <c r="B517" s="608"/>
      <c r="C517" s="424" t="s">
        <v>50</v>
      </c>
      <c r="D517" s="431"/>
      <c r="E517" s="16"/>
    </row>
    <row r="518" spans="1:5" s="585" customFormat="1" ht="15">
      <c r="A518" s="408"/>
      <c r="B518" s="608"/>
      <c r="C518" s="425"/>
      <c r="D518" s="432" t="s">
        <v>2229</v>
      </c>
      <c r="E518" s="425"/>
    </row>
    <row r="519" spans="1:5" s="585" customFormat="1" ht="30">
      <c r="A519" s="408"/>
      <c r="B519" s="608">
        <v>10.1</v>
      </c>
      <c r="C519" s="422"/>
      <c r="D519" s="430" t="s">
        <v>2230</v>
      </c>
      <c r="E519" s="423"/>
    </row>
    <row r="520" spans="1:5" s="585" customFormat="1">
      <c r="A520" s="408"/>
      <c r="B520" s="608"/>
      <c r="C520" s="424" t="s">
        <v>46</v>
      </c>
      <c r="D520" s="431"/>
      <c r="E520" s="16"/>
    </row>
    <row r="521" spans="1:5" s="585" customFormat="1">
      <c r="A521" s="408"/>
      <c r="B521" s="608"/>
      <c r="C521" s="424" t="s">
        <v>47</v>
      </c>
      <c r="D521" s="431"/>
      <c r="E521" s="16"/>
    </row>
    <row r="522" spans="1:5" s="585" customFormat="1">
      <c r="A522" s="408"/>
      <c r="B522" s="608"/>
      <c r="C522" s="424" t="s">
        <v>48</v>
      </c>
      <c r="D522" s="431"/>
      <c r="E522" s="16"/>
    </row>
    <row r="523" spans="1:5" s="585" customFormat="1">
      <c r="A523" s="408"/>
      <c r="B523" s="608"/>
      <c r="C523" s="424" t="s">
        <v>49</v>
      </c>
      <c r="D523" s="431"/>
      <c r="E523" s="16"/>
    </row>
    <row r="524" spans="1:5" s="585" customFormat="1">
      <c r="A524" s="408"/>
      <c r="B524" s="608"/>
      <c r="C524" s="424" t="s">
        <v>50</v>
      </c>
      <c r="D524" s="431"/>
      <c r="E524" s="16"/>
    </row>
    <row r="525" spans="1:5" s="585" customFormat="1" ht="45">
      <c r="A525" s="408"/>
      <c r="B525" s="608">
        <v>10.199999999999999</v>
      </c>
      <c r="C525" s="422"/>
      <c r="D525" s="430" t="s">
        <v>2231</v>
      </c>
      <c r="E525" s="423"/>
    </row>
    <row r="526" spans="1:5" s="585" customFormat="1">
      <c r="A526" s="408"/>
      <c r="B526" s="608"/>
      <c r="C526" s="424" t="s">
        <v>46</v>
      </c>
      <c r="D526" s="431"/>
      <c r="E526" s="16"/>
    </row>
    <row r="527" spans="1:5" s="585" customFormat="1">
      <c r="A527" s="408"/>
      <c r="B527" s="608"/>
      <c r="C527" s="424" t="s">
        <v>47</v>
      </c>
      <c r="D527" s="431"/>
      <c r="E527" s="16"/>
    </row>
    <row r="528" spans="1:5" s="585" customFormat="1">
      <c r="A528" s="408"/>
      <c r="B528" s="608"/>
      <c r="C528" s="424" t="s">
        <v>48</v>
      </c>
      <c r="D528" s="431"/>
      <c r="E528" s="16"/>
    </row>
    <row r="529" spans="1:5" s="585" customFormat="1">
      <c r="A529" s="408"/>
      <c r="B529" s="608"/>
      <c r="C529" s="424" t="s">
        <v>49</v>
      </c>
      <c r="D529" s="431"/>
      <c r="E529" s="16"/>
    </row>
    <row r="530" spans="1:5" s="585" customFormat="1">
      <c r="A530" s="408"/>
      <c r="B530" s="608"/>
      <c r="C530" s="424" t="s">
        <v>50</v>
      </c>
      <c r="D530" s="431"/>
      <c r="E530" s="16"/>
    </row>
    <row r="531" spans="1:5" s="585" customFormat="1" ht="15">
      <c r="A531" s="408"/>
      <c r="B531" s="608"/>
      <c r="C531" s="425"/>
      <c r="D531" s="432" t="s">
        <v>2232</v>
      </c>
      <c r="E531" s="425"/>
    </row>
    <row r="532" spans="1:5" s="585" customFormat="1" ht="30">
      <c r="A532" s="408"/>
      <c r="B532" s="608">
        <v>11.1</v>
      </c>
      <c r="C532" s="422"/>
      <c r="D532" s="430" t="s">
        <v>2233</v>
      </c>
      <c r="E532" s="423"/>
    </row>
    <row r="533" spans="1:5" s="585" customFormat="1">
      <c r="A533" s="408"/>
      <c r="B533" s="608"/>
      <c r="C533" s="424" t="s">
        <v>46</v>
      </c>
      <c r="D533" s="431"/>
      <c r="E533" s="16"/>
    </row>
    <row r="534" spans="1:5" s="585" customFormat="1">
      <c r="A534" s="408"/>
      <c r="B534" s="608"/>
      <c r="C534" s="424" t="s">
        <v>47</v>
      </c>
      <c r="D534" s="431"/>
      <c r="E534" s="16"/>
    </row>
    <row r="535" spans="1:5" s="585" customFormat="1">
      <c r="A535" s="408"/>
      <c r="B535" s="608"/>
      <c r="C535" s="424" t="s">
        <v>48</v>
      </c>
      <c r="D535" s="431"/>
      <c r="E535" s="16"/>
    </row>
    <row r="536" spans="1:5" s="585" customFormat="1">
      <c r="A536" s="408"/>
      <c r="B536" s="608"/>
      <c r="C536" s="424" t="s">
        <v>49</v>
      </c>
      <c r="D536" s="431"/>
      <c r="E536" s="16"/>
    </row>
    <row r="537" spans="1:5" s="585" customFormat="1">
      <c r="A537" s="408"/>
      <c r="B537" s="608"/>
      <c r="C537" s="424" t="s">
        <v>50</v>
      </c>
      <c r="D537" s="431"/>
      <c r="E537" s="16"/>
    </row>
    <row r="538" spans="1:5" s="585" customFormat="1" ht="30">
      <c r="A538" s="408"/>
      <c r="B538" s="608" t="s">
        <v>2234</v>
      </c>
      <c r="C538" s="422"/>
      <c r="D538" s="430" t="s">
        <v>2235</v>
      </c>
      <c r="E538" s="423"/>
    </row>
    <row r="539" spans="1:5" s="585" customFormat="1">
      <c r="A539" s="408"/>
      <c r="B539" s="608"/>
      <c r="C539" s="424" t="s">
        <v>46</v>
      </c>
      <c r="D539" s="431"/>
      <c r="E539" s="16"/>
    </row>
    <row r="540" spans="1:5" s="585" customFormat="1">
      <c r="A540" s="408"/>
      <c r="B540" s="608"/>
      <c r="C540" s="424" t="s">
        <v>47</v>
      </c>
      <c r="D540" s="431"/>
      <c r="E540" s="16"/>
    </row>
    <row r="541" spans="1:5" s="585" customFormat="1">
      <c r="A541" s="408"/>
      <c r="B541" s="608"/>
      <c r="C541" s="424" t="s">
        <v>48</v>
      </c>
      <c r="D541" s="431"/>
      <c r="E541" s="16"/>
    </row>
    <row r="542" spans="1:5" s="585" customFormat="1">
      <c r="A542" s="408"/>
      <c r="B542" s="608"/>
      <c r="C542" s="424" t="s">
        <v>49</v>
      </c>
      <c r="D542" s="431"/>
      <c r="E542" s="16"/>
    </row>
    <row r="543" spans="1:5" s="585" customFormat="1">
      <c r="A543" s="408"/>
      <c r="B543" s="608"/>
      <c r="C543" s="424" t="s">
        <v>50</v>
      </c>
      <c r="D543" s="431"/>
      <c r="E543" s="16"/>
    </row>
    <row r="544" spans="1:5" s="585" customFormat="1" ht="15">
      <c r="A544" s="408"/>
      <c r="B544" s="608" t="s">
        <v>2236</v>
      </c>
      <c r="C544" s="422"/>
      <c r="D544" s="430" t="s">
        <v>2237</v>
      </c>
      <c r="E544" s="423"/>
    </row>
    <row r="545" spans="1:5" s="585" customFormat="1">
      <c r="A545" s="408"/>
      <c r="B545" s="608"/>
      <c r="C545" s="424" t="s">
        <v>46</v>
      </c>
      <c r="D545" s="431"/>
      <c r="E545" s="16"/>
    </row>
    <row r="546" spans="1:5" s="585" customFormat="1">
      <c r="A546" s="408"/>
      <c r="B546" s="608"/>
      <c r="C546" s="424" t="s">
        <v>47</v>
      </c>
      <c r="D546" s="431"/>
      <c r="E546" s="16"/>
    </row>
    <row r="547" spans="1:5" s="585" customFormat="1">
      <c r="A547" s="408"/>
      <c r="B547" s="608"/>
      <c r="C547" s="424" t="s">
        <v>48</v>
      </c>
      <c r="D547" s="431"/>
      <c r="E547" s="16"/>
    </row>
    <row r="548" spans="1:5" s="585" customFormat="1">
      <c r="A548" s="408"/>
      <c r="B548" s="608"/>
      <c r="C548" s="424" t="s">
        <v>49</v>
      </c>
      <c r="D548" s="431"/>
      <c r="E548" s="16"/>
    </row>
    <row r="549" spans="1:5" s="585" customFormat="1">
      <c r="A549" s="408"/>
      <c r="B549" s="608"/>
      <c r="C549" s="424" t="s">
        <v>50</v>
      </c>
      <c r="D549" s="431"/>
      <c r="E549" s="16"/>
    </row>
    <row r="550" spans="1:5" s="585" customFormat="1" ht="15">
      <c r="A550" s="408"/>
      <c r="B550" s="608" t="s">
        <v>2238</v>
      </c>
      <c r="C550" s="422"/>
      <c r="D550" s="430" t="s">
        <v>2239</v>
      </c>
      <c r="E550" s="423"/>
    </row>
    <row r="551" spans="1:5" s="585" customFormat="1">
      <c r="A551" s="408"/>
      <c r="B551" s="608"/>
      <c r="C551" s="424" t="s">
        <v>46</v>
      </c>
      <c r="D551" s="431"/>
      <c r="E551" s="16"/>
    </row>
    <row r="552" spans="1:5" s="585" customFormat="1">
      <c r="A552" s="408"/>
      <c r="B552" s="608"/>
      <c r="C552" s="424" t="s">
        <v>47</v>
      </c>
      <c r="D552" s="431"/>
      <c r="E552" s="16"/>
    </row>
    <row r="553" spans="1:5" s="585" customFormat="1">
      <c r="A553" s="408"/>
      <c r="B553" s="608"/>
      <c r="C553" s="424" t="s">
        <v>48</v>
      </c>
      <c r="D553" s="431"/>
      <c r="E553" s="16"/>
    </row>
    <row r="554" spans="1:5" s="585" customFormat="1">
      <c r="A554" s="408"/>
      <c r="B554" s="608"/>
      <c r="C554" s="424" t="s">
        <v>49</v>
      </c>
      <c r="D554" s="431"/>
      <c r="E554" s="16"/>
    </row>
    <row r="555" spans="1:5" s="585" customFormat="1">
      <c r="A555" s="408"/>
      <c r="B555" s="608"/>
      <c r="C555" s="424" t="s">
        <v>50</v>
      </c>
      <c r="D555" s="431"/>
      <c r="E555" s="16"/>
    </row>
    <row r="556" spans="1:5" s="585" customFormat="1" ht="30">
      <c r="A556" s="408"/>
      <c r="B556" s="608" t="s">
        <v>2240</v>
      </c>
      <c r="C556" s="422"/>
      <c r="D556" s="430" t="s">
        <v>2241</v>
      </c>
      <c r="E556" s="423"/>
    </row>
    <row r="557" spans="1:5" s="585" customFormat="1">
      <c r="A557" s="408"/>
      <c r="B557" s="608"/>
      <c r="C557" s="424" t="s">
        <v>46</v>
      </c>
      <c r="D557" s="431"/>
      <c r="E557" s="16"/>
    </row>
    <row r="558" spans="1:5" s="585" customFormat="1">
      <c r="A558" s="408"/>
      <c r="B558" s="608"/>
      <c r="C558" s="424" t="s">
        <v>47</v>
      </c>
      <c r="D558" s="431"/>
      <c r="E558" s="16"/>
    </row>
    <row r="559" spans="1:5" s="585" customFormat="1">
      <c r="A559" s="408"/>
      <c r="B559" s="608"/>
      <c r="C559" s="424" t="s">
        <v>48</v>
      </c>
      <c r="D559" s="431"/>
      <c r="E559" s="16"/>
    </row>
    <row r="560" spans="1:5" s="585" customFormat="1">
      <c r="A560" s="408"/>
      <c r="B560" s="608"/>
      <c r="C560" s="424" t="s">
        <v>49</v>
      </c>
      <c r="D560" s="431"/>
      <c r="E560" s="16"/>
    </row>
    <row r="561" spans="1:5" s="585" customFormat="1">
      <c r="A561" s="408"/>
      <c r="B561" s="608"/>
      <c r="C561" s="424" t="s">
        <v>50</v>
      </c>
      <c r="D561" s="431"/>
      <c r="E561" s="16"/>
    </row>
    <row r="562" spans="1:5" s="585" customFormat="1" ht="30">
      <c r="A562" s="408"/>
      <c r="B562" s="608" t="s">
        <v>2242</v>
      </c>
      <c r="C562" s="422"/>
      <c r="D562" s="430" t="s">
        <v>2243</v>
      </c>
      <c r="E562" s="423"/>
    </row>
    <row r="563" spans="1:5" s="585" customFormat="1">
      <c r="A563" s="408"/>
      <c r="B563" s="608"/>
      <c r="C563" s="424" t="s">
        <v>46</v>
      </c>
      <c r="D563" s="431"/>
      <c r="E563" s="16"/>
    </row>
    <row r="564" spans="1:5" s="585" customFormat="1">
      <c r="A564" s="408"/>
      <c r="B564" s="608"/>
      <c r="C564" s="424" t="s">
        <v>47</v>
      </c>
      <c r="D564" s="431"/>
      <c r="E564" s="16"/>
    </row>
    <row r="565" spans="1:5" s="585" customFormat="1">
      <c r="A565" s="408"/>
      <c r="B565" s="608"/>
      <c r="C565" s="424" t="s">
        <v>48</v>
      </c>
      <c r="D565" s="431"/>
      <c r="E565" s="16"/>
    </row>
    <row r="566" spans="1:5" s="585" customFormat="1">
      <c r="A566" s="408"/>
      <c r="B566" s="608"/>
      <c r="C566" s="424" t="s">
        <v>49</v>
      </c>
      <c r="D566" s="431"/>
      <c r="E566" s="16"/>
    </row>
    <row r="567" spans="1:5" s="585" customFormat="1">
      <c r="A567" s="408"/>
      <c r="B567" s="608"/>
      <c r="C567" s="424" t="s">
        <v>50</v>
      </c>
      <c r="D567" s="431"/>
      <c r="E567" s="16"/>
    </row>
    <row r="568" spans="1:5" s="585" customFormat="1" ht="30">
      <c r="A568" s="408"/>
      <c r="B568" s="608">
        <v>11.3</v>
      </c>
      <c r="C568" s="422"/>
      <c r="D568" s="430" t="s">
        <v>2244</v>
      </c>
      <c r="E568" s="423"/>
    </row>
    <row r="569" spans="1:5" s="585" customFormat="1">
      <c r="A569" s="408"/>
      <c r="B569" s="608"/>
      <c r="C569" s="424" t="s">
        <v>46</v>
      </c>
      <c r="D569" s="431"/>
      <c r="E569" s="16"/>
    </row>
    <row r="570" spans="1:5" s="585" customFormat="1">
      <c r="A570" s="408"/>
      <c r="B570" s="608"/>
      <c r="C570" s="424" t="s">
        <v>47</v>
      </c>
      <c r="D570" s="431"/>
      <c r="E570" s="16"/>
    </row>
    <row r="571" spans="1:5" s="585" customFormat="1">
      <c r="A571" s="408"/>
      <c r="B571" s="608"/>
      <c r="C571" s="424" t="s">
        <v>48</v>
      </c>
      <c r="D571" s="431"/>
      <c r="E571" s="16"/>
    </row>
    <row r="572" spans="1:5" s="585" customFormat="1">
      <c r="A572" s="408"/>
      <c r="B572" s="608"/>
      <c r="C572" s="424" t="s">
        <v>49</v>
      </c>
      <c r="D572" s="431"/>
      <c r="E572" s="16"/>
    </row>
    <row r="573" spans="1:5" s="585" customFormat="1">
      <c r="A573" s="408"/>
      <c r="B573" s="608"/>
      <c r="C573" s="424" t="s">
        <v>50</v>
      </c>
      <c r="D573" s="431"/>
      <c r="E573" s="16"/>
    </row>
    <row r="574" spans="1:5" s="585" customFormat="1" ht="30.5" customHeight="1">
      <c r="A574" s="408"/>
      <c r="B574" s="608"/>
      <c r="C574" s="641"/>
      <c r="D574" s="641" t="s">
        <v>2245</v>
      </c>
      <c r="E574" s="641"/>
    </row>
    <row r="575" spans="1:5" s="585" customFormat="1" ht="80" customHeight="1">
      <c r="A575" s="408"/>
      <c r="B575" s="608"/>
      <c r="C575" s="422"/>
      <c r="D575" s="430" t="s">
        <v>2246</v>
      </c>
      <c r="E575" s="423"/>
    </row>
    <row r="576" spans="1:5" s="585" customFormat="1">
      <c r="A576" s="408"/>
      <c r="B576" s="608"/>
      <c r="C576" s="424" t="s">
        <v>46</v>
      </c>
      <c r="D576" s="431"/>
      <c r="E576" s="16"/>
    </row>
    <row r="577" spans="1:5" s="585" customFormat="1">
      <c r="A577" s="408"/>
      <c r="B577" s="608"/>
      <c r="C577" s="424" t="s">
        <v>47</v>
      </c>
      <c r="D577" s="431"/>
      <c r="E577" s="16"/>
    </row>
    <row r="578" spans="1:5" s="585" customFormat="1">
      <c r="A578" s="408"/>
      <c r="B578" s="608"/>
      <c r="C578" s="424" t="s">
        <v>48</v>
      </c>
      <c r="D578" s="431"/>
      <c r="E578" s="16"/>
    </row>
    <row r="579" spans="1:5" s="585" customFormat="1">
      <c r="A579" s="408"/>
      <c r="B579" s="608"/>
      <c r="C579" s="424" t="s">
        <v>49</v>
      </c>
      <c r="D579" s="431"/>
      <c r="E579" s="16"/>
    </row>
    <row r="580" spans="1:5" s="585" customFormat="1">
      <c r="A580" s="408"/>
      <c r="B580" s="608"/>
      <c r="C580" s="424" t="s">
        <v>50</v>
      </c>
      <c r="D580" s="431"/>
      <c r="E580" s="16"/>
    </row>
    <row r="581" spans="1:5" s="585" customFormat="1" ht="30">
      <c r="A581" s="408"/>
      <c r="B581" s="608">
        <v>12.2</v>
      </c>
      <c r="C581" s="422"/>
      <c r="D581" s="430" t="s">
        <v>2247</v>
      </c>
      <c r="E581" s="423"/>
    </row>
    <row r="582" spans="1:5" s="585" customFormat="1">
      <c r="A582" s="408"/>
      <c r="B582" s="608"/>
      <c r="C582" s="424" t="s">
        <v>46</v>
      </c>
      <c r="D582" s="431"/>
      <c r="E582" s="16"/>
    </row>
    <row r="583" spans="1:5" s="585" customFormat="1">
      <c r="A583" s="408"/>
      <c r="B583" s="608"/>
      <c r="C583" s="424" t="s">
        <v>47</v>
      </c>
      <c r="D583" s="431"/>
      <c r="E583" s="16"/>
    </row>
    <row r="584" spans="1:5" s="585" customFormat="1">
      <c r="A584" s="408"/>
      <c r="B584" s="608"/>
      <c r="C584" s="424" t="s">
        <v>48</v>
      </c>
      <c r="D584" s="431"/>
      <c r="E584" s="16"/>
    </row>
    <row r="585" spans="1:5" s="585" customFormat="1">
      <c r="A585" s="408"/>
      <c r="B585" s="608"/>
      <c r="C585" s="424" t="s">
        <v>49</v>
      </c>
      <c r="D585" s="431"/>
      <c r="E585" s="16"/>
    </row>
    <row r="586" spans="1:5" s="585" customFormat="1">
      <c r="A586" s="408"/>
      <c r="B586" s="608"/>
      <c r="C586" s="424" t="s">
        <v>50</v>
      </c>
      <c r="D586" s="431"/>
      <c r="E586" s="16"/>
    </row>
    <row r="587" spans="1:5" s="585" customFormat="1" ht="81.5" customHeight="1">
      <c r="A587" s="408"/>
      <c r="B587" s="608">
        <v>12.3</v>
      </c>
      <c r="C587" s="422"/>
      <c r="D587" s="430" t="s">
        <v>2248</v>
      </c>
      <c r="E587" s="423"/>
    </row>
    <row r="588" spans="1:5" s="585" customFormat="1">
      <c r="A588" s="408"/>
      <c r="B588" s="608"/>
      <c r="C588" s="424" t="s">
        <v>46</v>
      </c>
      <c r="D588" s="431"/>
      <c r="E588" s="16"/>
    </row>
    <row r="589" spans="1:5" s="585" customFormat="1">
      <c r="A589" s="408"/>
      <c r="B589" s="608"/>
      <c r="C589" s="424" t="s">
        <v>47</v>
      </c>
      <c r="D589" s="431"/>
      <c r="E589" s="16"/>
    </row>
    <row r="590" spans="1:5" s="585" customFormat="1">
      <c r="A590" s="408"/>
      <c r="B590" s="608"/>
      <c r="C590" s="424" t="s">
        <v>48</v>
      </c>
      <c r="D590" s="431"/>
      <c r="E590" s="16"/>
    </row>
    <row r="591" spans="1:5" s="585" customFormat="1">
      <c r="A591" s="408"/>
      <c r="B591" s="608"/>
      <c r="C591" s="424" t="s">
        <v>49</v>
      </c>
      <c r="D591" s="431"/>
      <c r="E591" s="16"/>
    </row>
    <row r="592" spans="1:5" s="585" customFormat="1">
      <c r="A592" s="408"/>
      <c r="B592" s="608"/>
      <c r="C592" s="424" t="s">
        <v>50</v>
      </c>
      <c r="D592" s="431"/>
      <c r="E592" s="16"/>
    </row>
    <row r="593" spans="1:5" s="585" customFormat="1" ht="30">
      <c r="A593" s="408"/>
      <c r="B593" s="608">
        <v>12.4</v>
      </c>
      <c r="C593" s="422"/>
      <c r="D593" s="430" t="s">
        <v>2249</v>
      </c>
      <c r="E593" s="423"/>
    </row>
    <row r="594" spans="1:5" s="585" customFormat="1">
      <c r="A594" s="408"/>
      <c r="B594" s="608"/>
      <c r="C594" s="424" t="s">
        <v>46</v>
      </c>
      <c r="D594" s="431"/>
      <c r="E594" s="16"/>
    </row>
    <row r="595" spans="1:5" s="585" customFormat="1">
      <c r="A595" s="408"/>
      <c r="B595" s="608"/>
      <c r="C595" s="424" t="s">
        <v>47</v>
      </c>
      <c r="D595" s="431"/>
      <c r="E595" s="16"/>
    </row>
    <row r="596" spans="1:5" s="585" customFormat="1">
      <c r="A596" s="408"/>
      <c r="B596" s="608"/>
      <c r="C596" s="424" t="s">
        <v>48</v>
      </c>
      <c r="D596" s="431"/>
      <c r="E596" s="16"/>
    </row>
    <row r="597" spans="1:5" s="585" customFormat="1">
      <c r="A597" s="408"/>
      <c r="B597" s="608"/>
      <c r="C597" s="424" t="s">
        <v>49</v>
      </c>
      <c r="D597" s="431"/>
      <c r="E597" s="16"/>
    </row>
    <row r="598" spans="1:5" s="585" customFormat="1">
      <c r="A598" s="408"/>
      <c r="B598" s="608"/>
      <c r="C598" s="424" t="s">
        <v>50</v>
      </c>
      <c r="D598" s="431"/>
      <c r="E598" s="16"/>
    </row>
    <row r="599" spans="1:5" s="585" customFormat="1" ht="15">
      <c r="A599" s="408"/>
      <c r="B599" s="608"/>
      <c r="C599" s="425"/>
      <c r="D599" s="432" t="s">
        <v>2250</v>
      </c>
      <c r="E599" s="425"/>
    </row>
    <row r="600" spans="1:5" s="585" customFormat="1" ht="90">
      <c r="A600" s="408"/>
      <c r="B600" s="608" t="s">
        <v>2251</v>
      </c>
      <c r="C600" s="422"/>
      <c r="D600" s="430" t="s">
        <v>2252</v>
      </c>
      <c r="E600" s="423"/>
    </row>
    <row r="601" spans="1:5" s="585" customFormat="1">
      <c r="A601" s="408"/>
      <c r="B601" s="608"/>
      <c r="C601" s="424" t="s">
        <v>46</v>
      </c>
      <c r="D601" s="431"/>
      <c r="E601" s="16"/>
    </row>
    <row r="602" spans="1:5" s="585" customFormat="1">
      <c r="A602" s="408"/>
      <c r="B602" s="608"/>
      <c r="C602" s="424" t="s">
        <v>47</v>
      </c>
      <c r="D602" s="431"/>
      <c r="E602" s="16"/>
    </row>
    <row r="603" spans="1:5" s="585" customFormat="1">
      <c r="A603" s="408"/>
      <c r="B603" s="608"/>
      <c r="C603" s="424" t="s">
        <v>48</v>
      </c>
      <c r="D603" s="431"/>
      <c r="E603" s="16"/>
    </row>
    <row r="604" spans="1:5" s="585" customFormat="1">
      <c r="A604" s="408"/>
      <c r="B604" s="608"/>
      <c r="C604" s="424" t="s">
        <v>49</v>
      </c>
      <c r="D604" s="431"/>
      <c r="E604" s="16"/>
    </row>
    <row r="605" spans="1:5" s="585" customFormat="1">
      <c r="A605" s="408"/>
      <c r="B605" s="608"/>
      <c r="C605" s="424" t="s">
        <v>50</v>
      </c>
      <c r="D605" s="431"/>
      <c r="E605" s="16"/>
    </row>
    <row r="606" spans="1:5" s="585" customFormat="1" ht="60">
      <c r="A606" s="408"/>
      <c r="B606" s="608">
        <v>13.2</v>
      </c>
      <c r="C606" s="422"/>
      <c r="D606" s="430" t="s">
        <v>2253</v>
      </c>
      <c r="E606" s="423"/>
    </row>
    <row r="607" spans="1:5" s="585" customFormat="1">
      <c r="A607" s="408"/>
      <c r="B607" s="608"/>
      <c r="C607" s="424" t="s">
        <v>46</v>
      </c>
      <c r="D607" s="431"/>
      <c r="E607" s="16"/>
    </row>
    <row r="608" spans="1:5" s="585" customFormat="1">
      <c r="A608" s="408"/>
      <c r="B608" s="608"/>
      <c r="C608" s="424" t="s">
        <v>47</v>
      </c>
      <c r="D608" s="431"/>
      <c r="E608" s="16"/>
    </row>
    <row r="609" spans="1:5" s="585" customFormat="1">
      <c r="A609" s="408"/>
      <c r="B609" s="608"/>
      <c r="C609" s="424" t="s">
        <v>48</v>
      </c>
      <c r="D609" s="431"/>
      <c r="E609" s="16"/>
    </row>
    <row r="610" spans="1:5" s="585" customFormat="1">
      <c r="A610" s="408"/>
      <c r="B610" s="608"/>
      <c r="C610" s="424" t="s">
        <v>49</v>
      </c>
      <c r="D610" s="431"/>
      <c r="E610" s="16"/>
    </row>
    <row r="611" spans="1:5" s="585" customFormat="1">
      <c r="A611" s="408"/>
      <c r="B611" s="608"/>
      <c r="C611" s="424" t="s">
        <v>50</v>
      </c>
      <c r="D611" s="431"/>
      <c r="E611" s="16"/>
    </row>
    <row r="612" spans="1:5" s="585" customFormat="1" ht="15">
      <c r="A612" s="408"/>
      <c r="B612" s="608"/>
      <c r="C612" s="425"/>
      <c r="D612" s="432" t="s">
        <v>2254</v>
      </c>
      <c r="E612" s="425"/>
    </row>
    <row r="613" spans="1:5" s="585" customFormat="1" ht="30">
      <c r="A613" s="408"/>
      <c r="B613" s="608"/>
      <c r="C613" s="425"/>
      <c r="D613" s="432" t="s">
        <v>2255</v>
      </c>
      <c r="E613" s="425"/>
    </row>
    <row r="614" spans="1:5" s="585" customFormat="1" ht="30">
      <c r="A614" s="408"/>
      <c r="B614" s="608">
        <v>14.1</v>
      </c>
      <c r="C614" s="422"/>
      <c r="D614" s="430" t="s">
        <v>2256</v>
      </c>
      <c r="E614" s="423"/>
    </row>
    <row r="615" spans="1:5" s="585" customFormat="1">
      <c r="A615" s="408"/>
      <c r="B615" s="608"/>
      <c r="C615" s="424" t="s">
        <v>46</v>
      </c>
      <c r="D615" s="431"/>
      <c r="E615" s="16"/>
    </row>
    <row r="616" spans="1:5" s="585" customFormat="1">
      <c r="A616" s="408"/>
      <c r="B616" s="608"/>
      <c r="C616" s="424" t="s">
        <v>47</v>
      </c>
      <c r="D616" s="431"/>
      <c r="E616" s="16"/>
    </row>
    <row r="617" spans="1:5" s="585" customFormat="1">
      <c r="A617" s="408"/>
      <c r="B617" s="608"/>
      <c r="C617" s="424" t="s">
        <v>48</v>
      </c>
      <c r="D617" s="431"/>
      <c r="E617" s="16"/>
    </row>
    <row r="618" spans="1:5" s="585" customFormat="1">
      <c r="A618" s="408"/>
      <c r="B618" s="608"/>
      <c r="C618" s="424" t="s">
        <v>49</v>
      </c>
      <c r="D618" s="431"/>
      <c r="E618" s="16"/>
    </row>
    <row r="619" spans="1:5" s="585" customFormat="1">
      <c r="A619" s="408"/>
      <c r="B619" s="608"/>
      <c r="C619" s="424" t="s">
        <v>50</v>
      </c>
      <c r="D619" s="431"/>
      <c r="E619" s="16"/>
    </row>
    <row r="620" spans="1:5" s="585" customFormat="1" ht="75">
      <c r="A620" s="408"/>
      <c r="B620" s="608">
        <v>14.2</v>
      </c>
      <c r="C620" s="422"/>
      <c r="D620" s="430" t="s">
        <v>2257</v>
      </c>
      <c r="E620" s="423"/>
    </row>
    <row r="621" spans="1:5" s="585" customFormat="1">
      <c r="A621" s="408"/>
      <c r="B621" s="608"/>
      <c r="C621" s="424" t="s">
        <v>46</v>
      </c>
      <c r="D621" s="431"/>
      <c r="E621" s="16"/>
    </row>
    <row r="622" spans="1:5" s="585" customFormat="1">
      <c r="A622" s="408"/>
      <c r="B622" s="608"/>
      <c r="C622" s="424" t="s">
        <v>47</v>
      </c>
      <c r="D622" s="431"/>
      <c r="E622" s="16"/>
    </row>
    <row r="623" spans="1:5" s="585" customFormat="1">
      <c r="A623" s="408"/>
      <c r="B623" s="608"/>
      <c r="C623" s="424" t="s">
        <v>48</v>
      </c>
      <c r="D623" s="431"/>
      <c r="E623" s="16"/>
    </row>
    <row r="624" spans="1:5" s="585" customFormat="1">
      <c r="A624" s="408"/>
      <c r="B624" s="608"/>
      <c r="C624" s="424" t="s">
        <v>49</v>
      </c>
      <c r="D624" s="431"/>
      <c r="E624" s="16"/>
    </row>
    <row r="625" spans="1:5" s="585" customFormat="1">
      <c r="A625" s="408"/>
      <c r="B625" s="608"/>
      <c r="C625" s="424" t="s">
        <v>50</v>
      </c>
      <c r="D625" s="431"/>
      <c r="E625" s="16"/>
    </row>
    <row r="626" spans="1:5" s="585" customFormat="1" ht="30">
      <c r="A626" s="408"/>
      <c r="B626" s="608">
        <v>14.3</v>
      </c>
      <c r="C626" s="422"/>
      <c r="D626" s="430" t="s">
        <v>2258</v>
      </c>
      <c r="E626" s="423"/>
    </row>
    <row r="627" spans="1:5" s="585" customFormat="1">
      <c r="A627" s="408"/>
      <c r="B627" s="608"/>
      <c r="C627" s="424" t="s">
        <v>46</v>
      </c>
      <c r="D627" s="431"/>
      <c r="E627" s="16"/>
    </row>
    <row r="628" spans="1:5" s="585" customFormat="1">
      <c r="A628" s="408"/>
      <c r="B628" s="608"/>
      <c r="C628" s="424" t="s">
        <v>47</v>
      </c>
      <c r="D628" s="431"/>
      <c r="E628" s="16"/>
    </row>
    <row r="629" spans="1:5" s="585" customFormat="1">
      <c r="A629" s="408"/>
      <c r="B629" s="608"/>
      <c r="C629" s="424" t="s">
        <v>48</v>
      </c>
      <c r="D629" s="431"/>
      <c r="E629" s="16"/>
    </row>
    <row r="630" spans="1:5" s="585" customFormat="1">
      <c r="A630" s="408"/>
      <c r="B630" s="608"/>
      <c r="C630" s="424" t="s">
        <v>49</v>
      </c>
      <c r="D630" s="431"/>
      <c r="E630" s="16"/>
    </row>
    <row r="631" spans="1:5" s="585" customFormat="1">
      <c r="A631" s="408"/>
      <c r="B631" s="608"/>
      <c r="C631" s="424" t="s">
        <v>50</v>
      </c>
      <c r="D631" s="431"/>
      <c r="E631" s="16"/>
    </row>
    <row r="632" spans="1:5" s="585" customFormat="1" ht="30">
      <c r="A632" s="408"/>
      <c r="B632" s="608" t="s">
        <v>2259</v>
      </c>
      <c r="C632" s="422"/>
      <c r="D632" s="430" t="s">
        <v>2260</v>
      </c>
      <c r="E632" s="423"/>
    </row>
    <row r="633" spans="1:5" s="585" customFormat="1">
      <c r="A633" s="408"/>
      <c r="B633" s="608"/>
      <c r="C633" s="424" t="s">
        <v>46</v>
      </c>
      <c r="D633" s="431"/>
      <c r="E633" s="16"/>
    </row>
    <row r="634" spans="1:5" s="585" customFormat="1">
      <c r="A634" s="408"/>
      <c r="B634" s="608"/>
      <c r="C634" s="424" t="s">
        <v>47</v>
      </c>
      <c r="D634" s="431"/>
      <c r="E634" s="16"/>
    </row>
    <row r="635" spans="1:5" s="585" customFormat="1">
      <c r="A635" s="408"/>
      <c r="B635" s="608"/>
      <c r="C635" s="424" t="s">
        <v>48</v>
      </c>
      <c r="D635" s="431"/>
      <c r="E635" s="16"/>
    </row>
    <row r="636" spans="1:5" s="585" customFormat="1">
      <c r="A636" s="408"/>
      <c r="B636" s="608"/>
      <c r="C636" s="424" t="s">
        <v>49</v>
      </c>
      <c r="D636" s="431"/>
      <c r="E636" s="16"/>
    </row>
    <row r="637" spans="1:5" s="585" customFormat="1">
      <c r="A637" s="408"/>
      <c r="B637" s="608"/>
      <c r="C637" s="424" t="s">
        <v>50</v>
      </c>
      <c r="D637" s="431"/>
      <c r="E637" s="16"/>
    </row>
    <row r="638" spans="1:5" s="585" customFormat="1" ht="15">
      <c r="A638" s="408"/>
      <c r="B638" s="608" t="s">
        <v>2261</v>
      </c>
      <c r="C638" s="422"/>
      <c r="D638" s="430" t="s">
        <v>2262</v>
      </c>
      <c r="E638" s="423"/>
    </row>
    <row r="639" spans="1:5" s="585" customFormat="1">
      <c r="A639" s="408"/>
      <c r="B639" s="608"/>
      <c r="C639" s="424" t="s">
        <v>46</v>
      </c>
      <c r="D639" s="431"/>
      <c r="E639" s="16"/>
    </row>
    <row r="640" spans="1:5" s="585" customFormat="1">
      <c r="A640" s="408"/>
      <c r="B640" s="608"/>
      <c r="C640" s="424" t="s">
        <v>47</v>
      </c>
      <c r="D640" s="431"/>
      <c r="E640" s="16"/>
    </row>
    <row r="641" spans="1:5" s="585" customFormat="1">
      <c r="A641" s="408"/>
      <c r="B641" s="608"/>
      <c r="C641" s="424" t="s">
        <v>48</v>
      </c>
      <c r="D641" s="431"/>
      <c r="E641" s="16"/>
    </row>
    <row r="642" spans="1:5" s="585" customFormat="1">
      <c r="A642" s="408"/>
      <c r="B642" s="608"/>
      <c r="C642" s="424" t="s">
        <v>49</v>
      </c>
      <c r="D642" s="431"/>
      <c r="E642" s="16"/>
    </row>
    <row r="643" spans="1:5" s="585" customFormat="1">
      <c r="A643" s="408"/>
      <c r="B643" s="608"/>
      <c r="C643" s="424" t="s">
        <v>50</v>
      </c>
      <c r="D643" s="431"/>
      <c r="E643" s="16"/>
    </row>
    <row r="644" spans="1:5" s="585" customFormat="1" ht="30">
      <c r="A644" s="408"/>
      <c r="B644" s="608">
        <v>14.4</v>
      </c>
      <c r="C644" s="422"/>
      <c r="D644" s="430" t="s">
        <v>2263</v>
      </c>
      <c r="E644" s="423"/>
    </row>
    <row r="645" spans="1:5" s="585" customFormat="1">
      <c r="A645" s="408"/>
      <c r="B645" s="608"/>
      <c r="C645" s="424" t="s">
        <v>46</v>
      </c>
      <c r="D645" s="431"/>
      <c r="E645" s="16"/>
    </row>
    <row r="646" spans="1:5" s="585" customFormat="1">
      <c r="A646" s="408"/>
      <c r="B646" s="608"/>
      <c r="C646" s="424" t="s">
        <v>47</v>
      </c>
      <c r="D646" s="431"/>
      <c r="E646" s="16"/>
    </row>
    <row r="647" spans="1:5" s="585" customFormat="1">
      <c r="A647" s="408"/>
      <c r="B647" s="608"/>
      <c r="C647" s="424" t="s">
        <v>48</v>
      </c>
      <c r="D647" s="431"/>
      <c r="E647" s="16"/>
    </row>
    <row r="648" spans="1:5" s="585" customFormat="1">
      <c r="A648" s="408"/>
      <c r="B648" s="608"/>
      <c r="C648" s="424" t="s">
        <v>49</v>
      </c>
      <c r="D648" s="431"/>
      <c r="E648" s="16"/>
    </row>
    <row r="649" spans="1:5" s="585" customFormat="1">
      <c r="A649" s="408"/>
      <c r="B649" s="608"/>
      <c r="C649" s="424" t="s">
        <v>50</v>
      </c>
      <c r="D649" s="431"/>
      <c r="E649" s="16"/>
    </row>
    <row r="650" spans="1:5" s="585" customFormat="1" ht="15">
      <c r="A650" s="408"/>
      <c r="B650" s="608">
        <v>14.5</v>
      </c>
      <c r="C650" s="422"/>
      <c r="D650" s="430" t="s">
        <v>2264</v>
      </c>
      <c r="E650" s="423"/>
    </row>
    <row r="651" spans="1:5" s="585" customFormat="1">
      <c r="A651" s="408"/>
      <c r="B651" s="608"/>
      <c r="C651" s="424" t="s">
        <v>46</v>
      </c>
      <c r="D651" s="431"/>
      <c r="E651" s="16"/>
    </row>
    <row r="652" spans="1:5" s="585" customFormat="1">
      <c r="A652" s="408"/>
      <c r="B652" s="608"/>
      <c r="C652" s="424" t="s">
        <v>47</v>
      </c>
      <c r="D652" s="431"/>
      <c r="E652" s="16"/>
    </row>
    <row r="653" spans="1:5" s="585" customFormat="1">
      <c r="A653" s="408"/>
      <c r="B653" s="608"/>
      <c r="C653" s="424" t="s">
        <v>48</v>
      </c>
      <c r="D653" s="431"/>
      <c r="E653" s="16"/>
    </row>
    <row r="654" spans="1:5" s="585" customFormat="1">
      <c r="A654" s="408"/>
      <c r="B654" s="608"/>
      <c r="C654" s="424" t="s">
        <v>49</v>
      </c>
      <c r="D654" s="431"/>
      <c r="E654" s="16"/>
    </row>
    <row r="655" spans="1:5" s="585" customFormat="1">
      <c r="A655" s="408"/>
      <c r="B655" s="608"/>
      <c r="C655" s="424" t="s">
        <v>50</v>
      </c>
      <c r="D655" s="431"/>
      <c r="E655" s="16"/>
    </row>
    <row r="656" spans="1:5" s="585" customFormat="1" ht="30">
      <c r="A656" s="408"/>
      <c r="B656" s="608">
        <v>14.6</v>
      </c>
      <c r="C656" s="422"/>
      <c r="D656" s="430" t="s">
        <v>2265</v>
      </c>
      <c r="E656" s="423"/>
    </row>
    <row r="657" spans="1:5" s="585" customFormat="1">
      <c r="A657" s="408"/>
      <c r="B657" s="608"/>
      <c r="C657" s="424" t="s">
        <v>46</v>
      </c>
      <c r="D657" s="431"/>
      <c r="E657" s="16"/>
    </row>
    <row r="658" spans="1:5" s="585" customFormat="1">
      <c r="A658" s="408"/>
      <c r="B658" s="608"/>
      <c r="C658" s="424" t="s">
        <v>47</v>
      </c>
      <c r="D658" s="431"/>
      <c r="E658" s="16"/>
    </row>
    <row r="659" spans="1:5" s="585" customFormat="1">
      <c r="A659" s="408"/>
      <c r="B659" s="608"/>
      <c r="C659" s="424" t="s">
        <v>48</v>
      </c>
      <c r="D659" s="431"/>
      <c r="E659" s="16"/>
    </row>
    <row r="660" spans="1:5" s="585" customFormat="1">
      <c r="A660" s="408"/>
      <c r="B660" s="608"/>
      <c r="C660" s="424" t="s">
        <v>49</v>
      </c>
      <c r="D660" s="431"/>
      <c r="E660" s="16"/>
    </row>
    <row r="661" spans="1:5" s="585" customFormat="1">
      <c r="A661" s="408"/>
      <c r="B661" s="608"/>
      <c r="C661" s="424" t="s">
        <v>50</v>
      </c>
      <c r="D661" s="431"/>
      <c r="E661" s="16"/>
    </row>
    <row r="662" spans="1:5" s="585" customFormat="1" ht="35" customHeight="1">
      <c r="A662" s="408"/>
      <c r="B662" s="608"/>
      <c r="C662" s="425"/>
      <c r="D662" s="432" t="s">
        <v>2266</v>
      </c>
      <c r="E662" s="425"/>
    </row>
    <row r="663" spans="1:5" s="585" customFormat="1" ht="30">
      <c r="A663" s="408"/>
      <c r="B663" s="608">
        <v>14.7</v>
      </c>
      <c r="C663" s="422"/>
      <c r="D663" s="430" t="s">
        <v>2267</v>
      </c>
      <c r="E663" s="423"/>
    </row>
    <row r="664" spans="1:5" s="585" customFormat="1">
      <c r="A664" s="408"/>
      <c r="B664" s="608"/>
      <c r="C664" s="424" t="s">
        <v>46</v>
      </c>
      <c r="D664" s="431"/>
      <c r="E664" s="16"/>
    </row>
    <row r="665" spans="1:5" s="585" customFormat="1">
      <c r="A665" s="408"/>
      <c r="B665" s="608"/>
      <c r="C665" s="424" t="s">
        <v>47</v>
      </c>
      <c r="D665" s="431"/>
      <c r="E665" s="16"/>
    </row>
    <row r="666" spans="1:5" s="585" customFormat="1">
      <c r="A666" s="408"/>
      <c r="B666" s="608"/>
      <c r="C666" s="424" t="s">
        <v>48</v>
      </c>
      <c r="D666" s="431"/>
      <c r="E666" s="16"/>
    </row>
    <row r="667" spans="1:5" s="585" customFormat="1">
      <c r="A667" s="408"/>
      <c r="B667" s="608"/>
      <c r="C667" s="424" t="s">
        <v>49</v>
      </c>
      <c r="D667" s="431"/>
      <c r="E667" s="16"/>
    </row>
    <row r="668" spans="1:5" s="585" customFormat="1">
      <c r="A668" s="408"/>
      <c r="B668" s="608"/>
      <c r="C668" s="424" t="s">
        <v>50</v>
      </c>
      <c r="D668" s="431"/>
      <c r="E668" s="16"/>
    </row>
    <row r="669" spans="1:5" s="585" customFormat="1" ht="15">
      <c r="A669" s="408"/>
      <c r="B669" s="608">
        <v>14.8</v>
      </c>
      <c r="C669" s="422"/>
      <c r="D669" s="430" t="s">
        <v>2268</v>
      </c>
      <c r="E669" s="423"/>
    </row>
    <row r="670" spans="1:5" s="585" customFormat="1">
      <c r="A670" s="408"/>
      <c r="B670" s="608"/>
      <c r="C670" s="424" t="s">
        <v>46</v>
      </c>
      <c r="D670" s="431"/>
      <c r="E670" s="16"/>
    </row>
    <row r="671" spans="1:5" s="585" customFormat="1">
      <c r="A671" s="408"/>
      <c r="B671" s="608"/>
      <c r="C671" s="424" t="s">
        <v>47</v>
      </c>
      <c r="D671" s="431"/>
      <c r="E671" s="16"/>
    </row>
    <row r="672" spans="1:5" s="585" customFormat="1">
      <c r="A672" s="408"/>
      <c r="B672" s="608"/>
      <c r="C672" s="424" t="s">
        <v>48</v>
      </c>
      <c r="D672" s="431"/>
      <c r="E672" s="16"/>
    </row>
    <row r="673" spans="1:5" s="585" customFormat="1">
      <c r="A673" s="408"/>
      <c r="B673" s="608"/>
      <c r="C673" s="424" t="s">
        <v>49</v>
      </c>
      <c r="D673" s="431"/>
      <c r="E673" s="16"/>
    </row>
    <row r="674" spans="1:5" s="585" customFormat="1">
      <c r="A674" s="408"/>
      <c r="B674" s="608"/>
      <c r="C674" s="424" t="s">
        <v>50</v>
      </c>
      <c r="D674" s="431"/>
      <c r="E674" s="16"/>
    </row>
    <row r="675" spans="1:5" s="585" customFormat="1" ht="15">
      <c r="A675" s="408"/>
      <c r="B675" s="608">
        <v>14.1</v>
      </c>
      <c r="C675" s="422"/>
      <c r="D675" s="430" t="s">
        <v>2269</v>
      </c>
      <c r="E675" s="423"/>
    </row>
    <row r="676" spans="1:5" s="585" customFormat="1">
      <c r="A676" s="408"/>
      <c r="B676" s="608"/>
      <c r="C676" s="424" t="s">
        <v>46</v>
      </c>
      <c r="D676" s="431"/>
      <c r="E676" s="16"/>
    </row>
    <row r="677" spans="1:5" s="585" customFormat="1">
      <c r="A677" s="408"/>
      <c r="B677" s="608"/>
      <c r="C677" s="424" t="s">
        <v>47</v>
      </c>
      <c r="D677" s="431"/>
      <c r="E677" s="16"/>
    </row>
    <row r="678" spans="1:5" s="585" customFormat="1">
      <c r="A678" s="408"/>
      <c r="B678" s="608"/>
      <c r="C678" s="424" t="s">
        <v>48</v>
      </c>
      <c r="D678" s="431"/>
      <c r="E678" s="16"/>
    </row>
    <row r="679" spans="1:5" s="585" customFormat="1">
      <c r="A679" s="408"/>
      <c r="B679" s="608"/>
      <c r="C679" s="424" t="s">
        <v>49</v>
      </c>
      <c r="D679" s="431"/>
      <c r="E679" s="16"/>
    </row>
    <row r="680" spans="1:5" s="585" customFormat="1">
      <c r="A680" s="408"/>
      <c r="B680" s="608"/>
      <c r="C680" s="424" t="s">
        <v>50</v>
      </c>
      <c r="D680" s="431"/>
      <c r="E680" s="16"/>
    </row>
    <row r="681" spans="1:5" s="585" customFormat="1" ht="15">
      <c r="A681" s="408"/>
      <c r="B681" s="608">
        <v>15</v>
      </c>
      <c r="C681" s="425"/>
      <c r="D681" s="432" t="s">
        <v>2270</v>
      </c>
      <c r="E681" s="425"/>
    </row>
    <row r="682" spans="1:5" s="585" customFormat="1" ht="45">
      <c r="A682" s="408"/>
      <c r="B682" s="608"/>
      <c r="C682" s="425"/>
      <c r="D682" s="602" t="s">
        <v>2271</v>
      </c>
      <c r="E682" s="425"/>
    </row>
    <row r="683" spans="1:5" s="585" customFormat="1" ht="60">
      <c r="A683" s="408"/>
      <c r="B683" s="608">
        <v>15.1</v>
      </c>
      <c r="C683" s="422"/>
      <c r="D683" s="601" t="s">
        <v>2272</v>
      </c>
      <c r="E683" s="423"/>
    </row>
    <row r="684" spans="1:5" s="585" customFormat="1">
      <c r="A684" s="408"/>
      <c r="B684" s="608"/>
      <c r="C684" s="424"/>
      <c r="D684" s="431"/>
      <c r="E684" s="16"/>
    </row>
    <row r="685" spans="1:5" s="585" customFormat="1">
      <c r="A685" s="408"/>
      <c r="B685" s="608"/>
      <c r="C685" s="424"/>
      <c r="D685" s="431"/>
      <c r="E685" s="16"/>
    </row>
    <row r="686" spans="1:5" s="585" customFormat="1">
      <c r="A686" s="408"/>
      <c r="B686" s="608"/>
      <c r="C686" s="424"/>
      <c r="D686" s="431"/>
      <c r="E686" s="16"/>
    </row>
    <row r="687" spans="1:5" s="585" customFormat="1">
      <c r="A687" s="408"/>
      <c r="B687" s="608"/>
      <c r="C687" s="424"/>
      <c r="D687" s="431"/>
      <c r="E687" s="16"/>
    </row>
    <row r="688" spans="1:5" s="585" customFormat="1">
      <c r="A688" s="408"/>
      <c r="B688" s="608"/>
      <c r="C688" s="424"/>
      <c r="D688" s="431"/>
      <c r="E688" s="16"/>
    </row>
    <row r="689" spans="1:5" s="585" customFormat="1" ht="30">
      <c r="A689" s="408"/>
      <c r="B689" s="608" t="s">
        <v>2273</v>
      </c>
      <c r="C689" s="422"/>
      <c r="D689" s="430" t="s">
        <v>2274</v>
      </c>
      <c r="E689" s="423"/>
    </row>
    <row r="690" spans="1:5" s="585" customFormat="1">
      <c r="A690" s="408"/>
      <c r="B690" s="608"/>
      <c r="C690" s="424"/>
      <c r="D690" s="431"/>
      <c r="E690" s="16"/>
    </row>
    <row r="691" spans="1:5" s="585" customFormat="1">
      <c r="A691" s="408"/>
      <c r="B691" s="608"/>
      <c r="C691" s="424"/>
      <c r="D691" s="431"/>
      <c r="E691" s="16"/>
    </row>
    <row r="692" spans="1:5" s="585" customFormat="1">
      <c r="A692" s="408"/>
      <c r="B692" s="608"/>
      <c r="C692" s="424"/>
      <c r="D692" s="431"/>
      <c r="E692" s="16"/>
    </row>
    <row r="693" spans="1:5" s="585" customFormat="1">
      <c r="A693" s="408"/>
      <c r="B693" s="608"/>
      <c r="C693" s="424"/>
      <c r="D693" s="431"/>
      <c r="E693" s="16"/>
    </row>
    <row r="694" spans="1:5" s="585" customFormat="1">
      <c r="A694" s="408"/>
      <c r="B694" s="608"/>
      <c r="C694" s="424"/>
      <c r="D694" s="431"/>
      <c r="E694" s="16"/>
    </row>
  </sheetData>
  <mergeCells count="3">
    <mergeCell ref="C12:E12"/>
    <mergeCell ref="C91:E91"/>
    <mergeCell ref="C298:E298"/>
  </mergeCells>
  <pageMargins left="0.7" right="0.7" top="0.75" bottom="0.75" header="0.3" footer="0.3"/>
  <pageSetup paperSize="9" orientation="portrait" horizontalDpi="0" verticalDpi="0"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A354"/>
  <sheetViews>
    <sheetView topLeftCell="A4" zoomScale="80" zoomScaleNormal="80" workbookViewId="0">
      <selection sqref="A1:D1"/>
    </sheetView>
  </sheetViews>
  <sheetFormatPr baseColWidth="10" defaultColWidth="9" defaultRowHeight="14"/>
  <cols>
    <col min="1" max="1" width="8" style="487" customWidth="1"/>
    <col min="2" max="2" width="7.1640625" style="487" customWidth="1"/>
    <col min="3" max="3" width="28.1640625" style="487" customWidth="1"/>
    <col min="4" max="4" width="36.6640625" style="487" customWidth="1"/>
    <col min="5" max="5" width="9.6640625" style="487" customWidth="1"/>
    <col min="6" max="6" width="30.6640625" style="487" customWidth="1"/>
    <col min="7" max="7" width="12.33203125" style="487" customWidth="1"/>
    <col min="8" max="8" width="29.33203125" style="487" customWidth="1"/>
    <col min="9" max="9" width="7.1640625" style="487" customWidth="1"/>
    <col min="10" max="10" width="12.83203125" style="487" customWidth="1"/>
    <col min="11" max="11" width="3" style="487" customWidth="1"/>
    <col min="12" max="26" width="9" style="408"/>
    <col min="27" max="27" width="0" style="408" hidden="1" customWidth="1"/>
    <col min="28" max="16384" width="9" style="408"/>
  </cols>
  <sheetData>
    <row r="1" spans="1:13" s="28" customFormat="1" ht="21" hidden="1" customHeight="1">
      <c r="A1" s="1200" t="s">
        <v>214</v>
      </c>
      <c r="B1" s="1200"/>
      <c r="C1" s="1200"/>
      <c r="D1" s="1200"/>
      <c r="E1" s="121"/>
      <c r="F1" s="121"/>
      <c r="G1" s="121"/>
      <c r="H1" s="121"/>
      <c r="I1" s="121"/>
      <c r="J1" s="121"/>
      <c r="K1" s="121"/>
      <c r="M1" s="28" t="s">
        <v>215</v>
      </c>
    </row>
    <row r="2" spans="1:13" s="28" customFormat="1" ht="13.5" hidden="1" customHeight="1">
      <c r="A2" s="121"/>
      <c r="B2" s="121"/>
      <c r="C2" s="121"/>
      <c r="D2" s="121"/>
      <c r="E2" s="121"/>
      <c r="F2" s="121"/>
      <c r="G2" s="121"/>
      <c r="H2" s="121"/>
      <c r="I2" s="121"/>
      <c r="J2" s="121"/>
      <c r="K2" s="121"/>
      <c r="M2" s="28" t="s">
        <v>216</v>
      </c>
    </row>
    <row r="3" spans="1:13" s="28" customFormat="1" hidden="1">
      <c r="A3" s="121"/>
      <c r="B3" s="121"/>
      <c r="C3" s="121"/>
      <c r="D3" s="121"/>
      <c r="E3" s="121"/>
      <c r="F3" s="121"/>
      <c r="G3" s="121"/>
      <c r="H3" s="121"/>
      <c r="I3" s="121"/>
      <c r="J3" s="121"/>
      <c r="K3" s="121"/>
      <c r="M3" s="28" t="s">
        <v>217</v>
      </c>
    </row>
    <row r="4" spans="1:13" s="106" customFormat="1" ht="24" customHeight="1">
      <c r="A4" s="295">
        <v>2</v>
      </c>
      <c r="B4" s="296" t="s">
        <v>2275</v>
      </c>
      <c r="C4" s="296"/>
      <c r="D4" s="297"/>
      <c r="E4" s="1201" t="str">
        <f>Cover!D3</f>
        <v>Bancroft Minden Forest</v>
      </c>
      <c r="F4" s="1201"/>
      <c r="G4" s="1201"/>
      <c r="H4" s="297" t="str">
        <f>Cover!D7</f>
        <v>SA-FM/COC-003810</v>
      </c>
      <c r="I4" s="297"/>
      <c r="J4" s="299"/>
      <c r="K4" s="105"/>
    </row>
    <row r="5" spans="1:13" s="106" customFormat="1" ht="24" customHeight="1">
      <c r="A5" s="295"/>
      <c r="B5" s="296" t="s">
        <v>2276</v>
      </c>
      <c r="C5" s="296"/>
      <c r="D5" s="297"/>
      <c r="E5" s="642"/>
      <c r="F5" s="642"/>
      <c r="G5" s="642"/>
      <c r="H5" s="297"/>
      <c r="I5" s="297"/>
      <c r="J5" s="299"/>
      <c r="K5" s="105"/>
    </row>
    <row r="6" spans="1:13" s="106" customFormat="1" ht="24" customHeight="1">
      <c r="A6" s="295"/>
      <c r="B6" s="482" t="s">
        <v>2277</v>
      </c>
      <c r="C6" s="483"/>
      <c r="D6" s="484"/>
      <c r="E6" s="643"/>
      <c r="F6" s="643"/>
      <c r="G6" s="643"/>
      <c r="H6" s="485"/>
      <c r="I6" s="297"/>
      <c r="J6" s="299"/>
      <c r="K6" s="105"/>
    </row>
    <row r="7" spans="1:13" s="106" customFormat="1" ht="36" customHeight="1">
      <c r="A7" s="295"/>
      <c r="B7" s="1202" t="s">
        <v>2278</v>
      </c>
      <c r="C7" s="1203"/>
      <c r="D7" s="1203"/>
      <c r="E7" s="1203"/>
      <c r="F7" s="1203"/>
      <c r="G7" s="1203"/>
      <c r="H7" s="1204"/>
      <c r="I7" s="297"/>
      <c r="J7" s="299"/>
      <c r="K7" s="105"/>
    </row>
    <row r="8" spans="1:13" ht="30" customHeight="1">
      <c r="A8" s="644" t="s">
        <v>220</v>
      </c>
      <c r="B8" s="644" t="s">
        <v>221</v>
      </c>
      <c r="C8" s="644" t="s">
        <v>2279</v>
      </c>
      <c r="D8" s="644" t="s">
        <v>2280</v>
      </c>
      <c r="E8" s="644" t="s">
        <v>223</v>
      </c>
      <c r="F8" s="644" t="s">
        <v>224</v>
      </c>
      <c r="G8" s="644" t="s">
        <v>225</v>
      </c>
      <c r="H8" s="644" t="s">
        <v>2281</v>
      </c>
      <c r="I8" s="644" t="s">
        <v>227</v>
      </c>
      <c r="J8" s="299" t="s">
        <v>228</v>
      </c>
      <c r="K8" s="21"/>
    </row>
    <row r="9" spans="1:13" ht="15">
      <c r="A9" s="1205" t="s">
        <v>229</v>
      </c>
      <c r="B9" s="1206"/>
      <c r="C9" s="1206"/>
      <c r="D9" s="1206"/>
      <c r="E9" s="1206"/>
      <c r="F9" s="1206"/>
      <c r="G9" s="1206"/>
      <c r="H9" s="1206"/>
      <c r="I9" s="1206"/>
      <c r="J9" s="1206"/>
      <c r="K9" s="21"/>
    </row>
    <row r="10" spans="1:13">
      <c r="A10" s="22" t="s">
        <v>239</v>
      </c>
      <c r="B10" s="626"/>
      <c r="C10" s="626"/>
      <c r="D10" s="626"/>
      <c r="E10" s="626"/>
      <c r="F10" s="626"/>
      <c r="G10" s="626"/>
      <c r="H10" s="626"/>
      <c r="I10" s="626"/>
      <c r="J10" s="626"/>
      <c r="K10" s="21"/>
    </row>
    <row r="11" spans="1:13" ht="105">
      <c r="A11" s="23" t="s">
        <v>2282</v>
      </c>
      <c r="B11" s="23" t="s">
        <v>216</v>
      </c>
      <c r="C11" s="489" t="s">
        <v>251</v>
      </c>
      <c r="D11" s="434" t="s">
        <v>2283</v>
      </c>
      <c r="E11" s="23" t="s">
        <v>2284</v>
      </c>
      <c r="F11" s="23" t="s">
        <v>2285</v>
      </c>
      <c r="G11" s="23" t="s">
        <v>249</v>
      </c>
      <c r="H11" s="23" t="s">
        <v>2286</v>
      </c>
      <c r="I11" s="23" t="s">
        <v>241</v>
      </c>
      <c r="J11" s="481">
        <v>43792</v>
      </c>
      <c r="K11" s="24"/>
    </row>
    <row r="12" spans="1:13" ht="150">
      <c r="A12" s="23" t="s">
        <v>2287</v>
      </c>
      <c r="B12" s="135" t="s">
        <v>216</v>
      </c>
      <c r="C12" s="489" t="s">
        <v>251</v>
      </c>
      <c r="D12" s="288" t="s">
        <v>2288</v>
      </c>
      <c r="E12" s="135" t="s">
        <v>234</v>
      </c>
      <c r="F12" s="135" t="s">
        <v>2289</v>
      </c>
      <c r="G12" s="135" t="s">
        <v>249</v>
      </c>
      <c r="H12" s="23" t="s">
        <v>2290</v>
      </c>
      <c r="I12" s="135" t="s">
        <v>241</v>
      </c>
      <c r="J12" s="481">
        <v>43792</v>
      </c>
      <c r="K12" s="26"/>
    </row>
    <row r="13" spans="1:13" ht="180">
      <c r="A13" s="488" t="s">
        <v>2291</v>
      </c>
      <c r="B13" s="135" t="s">
        <v>217</v>
      </c>
      <c r="C13" s="489" t="s">
        <v>240</v>
      </c>
      <c r="D13" s="488" t="s">
        <v>2292</v>
      </c>
      <c r="E13" s="490" t="s">
        <v>2293</v>
      </c>
      <c r="F13" s="488" t="s">
        <v>2294</v>
      </c>
      <c r="G13" s="488" t="s">
        <v>2295</v>
      </c>
      <c r="H13" s="488"/>
      <c r="I13" s="491" t="s">
        <v>238</v>
      </c>
      <c r="J13" s="288" t="s">
        <v>2296</v>
      </c>
      <c r="K13" s="26"/>
    </row>
    <row r="14" spans="1:13" ht="15" customHeight="1">
      <c r="A14" s="1045" t="s">
        <v>245</v>
      </c>
      <c r="B14" s="1046"/>
      <c r="C14" s="1046"/>
      <c r="D14" s="1046"/>
      <c r="E14" s="1046"/>
      <c r="F14" s="1046"/>
      <c r="G14" s="1046"/>
      <c r="H14" s="1046"/>
      <c r="I14" s="1046"/>
      <c r="J14" s="1047"/>
      <c r="K14" s="26"/>
    </row>
    <row r="15" spans="1:13" ht="30">
      <c r="A15" s="25" t="s">
        <v>2282</v>
      </c>
      <c r="B15" s="23" t="s">
        <v>216</v>
      </c>
      <c r="C15" s="486" t="s">
        <v>244</v>
      </c>
      <c r="D15" s="23"/>
      <c r="E15" s="23"/>
      <c r="F15" s="23"/>
      <c r="G15" s="23"/>
      <c r="H15" s="23"/>
      <c r="I15" s="23" t="s">
        <v>238</v>
      </c>
      <c r="J15" s="23" t="s">
        <v>2296</v>
      </c>
      <c r="K15" s="26"/>
    </row>
    <row r="16" spans="1:13" ht="30">
      <c r="A16" s="135" t="s">
        <v>2287</v>
      </c>
      <c r="B16" s="135" t="s">
        <v>217</v>
      </c>
      <c r="C16" s="486" t="s">
        <v>244</v>
      </c>
      <c r="D16" s="135"/>
      <c r="E16" s="135"/>
      <c r="F16" s="135"/>
      <c r="G16" s="135"/>
      <c r="H16" s="135"/>
      <c r="I16" s="135" t="s">
        <v>2297</v>
      </c>
      <c r="J16" s="135" t="s">
        <v>2296</v>
      </c>
      <c r="K16" s="624"/>
    </row>
    <row r="17" spans="1:10" ht="28">
      <c r="A17" s="16"/>
      <c r="B17" s="23"/>
      <c r="C17" s="486" t="s">
        <v>244</v>
      </c>
      <c r="D17" s="19"/>
      <c r="E17" s="19"/>
      <c r="F17" s="19"/>
      <c r="G17" s="19"/>
      <c r="H17" s="19"/>
      <c r="I17" s="16"/>
      <c r="J17" s="16"/>
    </row>
    <row r="18" spans="1:10" ht="28">
      <c r="A18" s="16"/>
      <c r="B18" s="23"/>
      <c r="C18" s="486" t="s">
        <v>244</v>
      </c>
      <c r="D18" s="19"/>
      <c r="E18" s="19"/>
      <c r="F18" s="19"/>
      <c r="G18" s="19"/>
      <c r="H18" s="19"/>
      <c r="I18" s="16"/>
      <c r="J18" s="16"/>
    </row>
    <row r="19" spans="1:10" ht="28">
      <c r="A19" s="16"/>
      <c r="B19" s="23"/>
      <c r="C19" s="486" t="s">
        <v>244</v>
      </c>
      <c r="D19" s="19"/>
      <c r="E19" s="19"/>
      <c r="F19" s="19"/>
      <c r="G19" s="18"/>
      <c r="H19" s="19"/>
      <c r="I19" s="16"/>
      <c r="J19" s="16"/>
    </row>
    <row r="20" spans="1:10" ht="28">
      <c r="A20" s="16"/>
      <c r="B20" s="23"/>
      <c r="C20" s="486" t="s">
        <v>244</v>
      </c>
      <c r="D20" s="19"/>
      <c r="E20" s="19"/>
      <c r="F20" s="19"/>
      <c r="G20" s="19"/>
      <c r="H20" s="19"/>
      <c r="I20" s="16"/>
      <c r="J20" s="16"/>
    </row>
    <row r="21" spans="1:10" ht="28">
      <c r="A21" s="16"/>
      <c r="B21" s="23"/>
      <c r="C21" s="486" t="s">
        <v>244</v>
      </c>
      <c r="D21" s="19"/>
      <c r="E21" s="19"/>
      <c r="F21" s="19"/>
      <c r="G21" s="19"/>
      <c r="H21" s="19"/>
      <c r="I21" s="16"/>
      <c r="J21" s="16"/>
    </row>
    <row r="22" spans="1:10">
      <c r="A22" s="39"/>
      <c r="B22" s="152"/>
      <c r="C22" s="152"/>
      <c r="D22" s="72"/>
      <c r="E22" s="625"/>
      <c r="F22" s="625"/>
      <c r="G22" s="625"/>
      <c r="H22" s="625"/>
      <c r="I22" s="624"/>
      <c r="J22" s="624"/>
    </row>
    <row r="23" spans="1:10">
      <c r="A23" s="39"/>
      <c r="B23" s="152"/>
      <c r="C23" s="152"/>
      <c r="D23" s="39"/>
      <c r="E23" s="624"/>
      <c r="F23" s="624"/>
      <c r="G23" s="624"/>
      <c r="H23" s="624"/>
      <c r="I23" s="624"/>
      <c r="J23" s="624"/>
    </row>
    <row r="24" spans="1:10">
      <c r="A24" s="39"/>
      <c r="B24" s="152"/>
      <c r="C24" s="152"/>
      <c r="D24" s="39"/>
      <c r="E24" s="624"/>
      <c r="F24" s="624"/>
      <c r="G24" s="624"/>
      <c r="H24" s="624"/>
      <c r="I24" s="624"/>
      <c r="J24" s="624"/>
    </row>
    <row r="25" spans="1:10">
      <c r="A25" s="39"/>
      <c r="B25" s="152"/>
      <c r="C25" s="152"/>
      <c r="D25" s="39"/>
      <c r="E25" s="624"/>
      <c r="F25" s="624"/>
      <c r="G25" s="624"/>
      <c r="H25" s="624"/>
      <c r="I25" s="624"/>
      <c r="J25" s="624"/>
    </row>
    <row r="26" spans="1:10">
      <c r="A26" s="39"/>
      <c r="B26" s="152"/>
      <c r="C26" s="152"/>
      <c r="D26" s="39"/>
      <c r="E26" s="624"/>
      <c r="F26" s="624"/>
      <c r="G26" s="624"/>
      <c r="H26" s="624"/>
      <c r="I26" s="624"/>
      <c r="J26" s="624"/>
    </row>
    <row r="27" spans="1:10">
      <c r="A27" s="39"/>
      <c r="B27" s="152"/>
      <c r="C27" s="152"/>
      <c r="D27" s="39"/>
      <c r="E27" s="624"/>
      <c r="F27" s="624"/>
      <c r="G27" s="624"/>
      <c r="H27" s="624"/>
      <c r="I27" s="624"/>
      <c r="J27" s="624"/>
    </row>
    <row r="28" spans="1:10">
      <c r="A28" s="39"/>
      <c r="B28" s="152"/>
      <c r="C28" s="152"/>
      <c r="D28" s="39"/>
      <c r="E28" s="624"/>
      <c r="F28" s="624"/>
      <c r="G28" s="624"/>
      <c r="H28" s="624"/>
      <c r="I28" s="624"/>
      <c r="J28" s="624"/>
    </row>
    <row r="29" spans="1:10">
      <c r="A29" s="39"/>
      <c r="B29" s="152"/>
      <c r="C29" s="152"/>
      <c r="D29" s="39"/>
      <c r="E29" s="624"/>
      <c r="F29" s="624"/>
      <c r="G29" s="624"/>
      <c r="H29" s="624"/>
      <c r="I29" s="624"/>
      <c r="J29" s="624"/>
    </row>
    <row r="30" spans="1:10">
      <c r="A30" s="39"/>
      <c r="B30" s="152"/>
      <c r="C30" s="152"/>
      <c r="D30" s="39"/>
      <c r="E30" s="624"/>
      <c r="F30" s="624"/>
      <c r="G30" s="624"/>
      <c r="H30" s="624"/>
      <c r="I30" s="624"/>
      <c r="J30" s="624"/>
    </row>
    <row r="31" spans="1:10" ht="15">
      <c r="A31" s="39" t="s">
        <v>250</v>
      </c>
      <c r="B31" s="152"/>
      <c r="C31" s="152"/>
      <c r="D31" s="39"/>
      <c r="E31" s="624"/>
      <c r="F31" s="624"/>
      <c r="G31" s="624"/>
      <c r="H31" s="624"/>
      <c r="I31" s="624"/>
      <c r="J31" s="624"/>
    </row>
    <row r="32" spans="1:10">
      <c r="A32" s="39"/>
      <c r="B32" s="152"/>
      <c r="C32" s="152"/>
      <c r="D32" s="39"/>
      <c r="E32" s="624"/>
      <c r="F32" s="624"/>
      <c r="G32" s="624"/>
      <c r="H32" s="624"/>
      <c r="I32" s="624"/>
      <c r="J32" s="624"/>
    </row>
    <row r="33" spans="1:4">
      <c r="A33" s="39"/>
      <c r="B33" s="152"/>
      <c r="C33" s="152"/>
      <c r="D33" s="39"/>
    </row>
    <row r="34" spans="1:4">
      <c r="A34" s="39"/>
      <c r="B34" s="152"/>
      <c r="C34" s="152"/>
      <c r="D34" s="39"/>
    </row>
    <row r="35" spans="1:4">
      <c r="A35" s="39"/>
      <c r="B35" s="152"/>
      <c r="C35" s="152"/>
      <c r="D35" s="39"/>
    </row>
    <row r="36" spans="1:4">
      <c r="A36" s="39"/>
      <c r="B36" s="152"/>
      <c r="C36" s="152"/>
      <c r="D36" s="39"/>
    </row>
    <row r="37" spans="1:4">
      <c r="A37" s="39"/>
      <c r="B37" s="152"/>
      <c r="C37" s="152"/>
      <c r="D37" s="39"/>
    </row>
    <row r="38" spans="1:4">
      <c r="A38" s="39"/>
      <c r="B38" s="152"/>
      <c r="C38" s="152"/>
      <c r="D38" s="39"/>
    </row>
    <row r="39" spans="1:4">
      <c r="A39" s="39"/>
      <c r="B39" s="152"/>
      <c r="C39" s="152"/>
      <c r="D39" s="39"/>
    </row>
    <row r="40" spans="1:4">
      <c r="A40" s="39"/>
      <c r="B40" s="152"/>
      <c r="C40" s="152"/>
      <c r="D40" s="39"/>
    </row>
    <row r="41" spans="1:4">
      <c r="A41" s="39"/>
      <c r="B41" s="152"/>
      <c r="C41" s="152"/>
      <c r="D41" s="39"/>
    </row>
    <row r="42" spans="1:4">
      <c r="A42" s="39"/>
      <c r="B42" s="152"/>
      <c r="C42" s="152"/>
      <c r="D42" s="39"/>
    </row>
    <row r="43" spans="1:4">
      <c r="A43" s="39"/>
      <c r="B43" s="152"/>
      <c r="C43" s="152"/>
      <c r="D43" s="39"/>
    </row>
    <row r="44" spans="1:4">
      <c r="A44" s="39"/>
      <c r="B44" s="152"/>
      <c r="C44" s="152"/>
      <c r="D44" s="39"/>
    </row>
    <row r="45" spans="1:4">
      <c r="A45" s="39"/>
      <c r="B45" s="152"/>
      <c r="C45" s="152"/>
      <c r="D45" s="39"/>
    </row>
    <row r="46" spans="1:4">
      <c r="A46" s="39"/>
      <c r="B46" s="152"/>
      <c r="C46" s="152"/>
      <c r="D46" s="39"/>
    </row>
    <row r="47" spans="1:4">
      <c r="A47" s="39"/>
      <c r="B47" s="152"/>
      <c r="C47" s="152"/>
      <c r="D47" s="39"/>
    </row>
    <row r="48" spans="1:4">
      <c r="A48" s="39"/>
      <c r="B48" s="152"/>
      <c r="C48" s="152"/>
      <c r="D48" s="39"/>
    </row>
    <row r="49" spans="1:4">
      <c r="A49" s="39"/>
      <c r="B49" s="152"/>
      <c r="C49" s="152"/>
      <c r="D49" s="39"/>
    </row>
    <row r="50" spans="1:4">
      <c r="A50" s="39"/>
      <c r="B50" s="152"/>
      <c r="C50" s="152"/>
      <c r="D50" s="39"/>
    </row>
    <row r="51" spans="1:4">
      <c r="A51" s="39"/>
      <c r="B51" s="152"/>
      <c r="C51" s="152"/>
      <c r="D51" s="39"/>
    </row>
    <row r="52" spans="1:4">
      <c r="A52" s="39"/>
      <c r="B52" s="152"/>
      <c r="C52" s="152"/>
      <c r="D52" s="39"/>
    </row>
    <row r="53" spans="1:4">
      <c r="A53" s="39"/>
      <c r="B53" s="152"/>
      <c r="C53" s="152"/>
      <c r="D53" s="39"/>
    </row>
    <row r="54" spans="1:4">
      <c r="A54" s="39"/>
      <c r="B54" s="152"/>
      <c r="C54" s="152"/>
      <c r="D54" s="39"/>
    </row>
    <row r="55" spans="1:4">
      <c r="A55" s="39"/>
      <c r="B55" s="152"/>
      <c r="C55" s="152"/>
      <c r="D55" s="39"/>
    </row>
    <row r="56" spans="1:4">
      <c r="A56" s="39"/>
      <c r="B56" s="152"/>
      <c r="C56" s="152"/>
      <c r="D56" s="39"/>
    </row>
    <row r="57" spans="1:4">
      <c r="A57" s="39"/>
      <c r="B57" s="152"/>
      <c r="C57" s="152"/>
      <c r="D57" s="39"/>
    </row>
    <row r="58" spans="1:4">
      <c r="A58" s="624"/>
      <c r="B58" s="152"/>
      <c r="C58" s="152"/>
      <c r="D58" s="624"/>
    </row>
    <row r="59" spans="1:4">
      <c r="A59" s="624"/>
      <c r="B59" s="152"/>
      <c r="C59" s="152"/>
      <c r="D59" s="624"/>
    </row>
    <row r="60" spans="1:4">
      <c r="A60" s="624"/>
      <c r="B60" s="152"/>
      <c r="C60" s="152"/>
      <c r="D60" s="624"/>
    </row>
    <row r="61" spans="1:4">
      <c r="A61" s="624"/>
      <c r="B61" s="152"/>
      <c r="C61" s="152"/>
      <c r="D61" s="624"/>
    </row>
    <row r="62" spans="1:4">
      <c r="A62" s="624"/>
      <c r="B62" s="152"/>
      <c r="C62" s="152"/>
      <c r="D62" s="624"/>
    </row>
    <row r="63" spans="1:4">
      <c r="A63" s="624"/>
      <c r="B63" s="152"/>
      <c r="C63" s="152"/>
      <c r="D63" s="624"/>
    </row>
    <row r="64" spans="1:4">
      <c r="A64" s="624"/>
      <c r="B64" s="152"/>
      <c r="C64" s="152"/>
      <c r="D64" s="624"/>
    </row>
    <row r="65" spans="1:11" s="192" customFormat="1">
      <c r="A65" s="72"/>
      <c r="B65" s="152"/>
      <c r="C65" s="152"/>
      <c r="D65" s="72"/>
      <c r="E65" s="72"/>
      <c r="F65" s="72"/>
      <c r="G65" s="72"/>
      <c r="H65" s="72"/>
      <c r="I65" s="72"/>
      <c r="J65" s="72"/>
      <c r="K65" s="72"/>
    </row>
    <row r="66" spans="1:11" s="192" customFormat="1">
      <c r="A66" s="72"/>
      <c r="B66" s="152"/>
      <c r="C66" s="152"/>
      <c r="D66" s="72"/>
      <c r="E66" s="72"/>
      <c r="F66" s="72"/>
      <c r="G66" s="72"/>
      <c r="H66" s="72"/>
      <c r="I66" s="72"/>
      <c r="J66" s="72"/>
      <c r="K66" s="72"/>
    </row>
    <row r="67" spans="1:11" s="192" customFormat="1">
      <c r="A67" s="72"/>
      <c r="B67" s="152"/>
      <c r="C67" s="152"/>
      <c r="D67" s="72"/>
      <c r="E67" s="72"/>
      <c r="F67" s="72"/>
      <c r="G67" s="72"/>
      <c r="H67" s="72"/>
      <c r="I67" s="72"/>
      <c r="J67" s="72"/>
      <c r="K67" s="72"/>
    </row>
    <row r="68" spans="1:11" s="192" customFormat="1">
      <c r="A68" s="72"/>
      <c r="B68" s="152"/>
      <c r="C68" s="152"/>
      <c r="D68" s="72"/>
      <c r="E68" s="72"/>
      <c r="F68" s="72"/>
      <c r="G68" s="72"/>
      <c r="H68" s="72"/>
      <c r="I68" s="72"/>
      <c r="J68" s="72"/>
      <c r="K68" s="72"/>
    </row>
    <row r="69" spans="1:11" s="192" customFormat="1">
      <c r="A69" s="72"/>
      <c r="B69" s="152"/>
      <c r="C69" s="152"/>
      <c r="D69" s="72"/>
      <c r="E69" s="72"/>
      <c r="F69" s="72"/>
      <c r="G69" s="72"/>
      <c r="H69" s="72"/>
      <c r="I69" s="72"/>
      <c r="J69" s="72"/>
      <c r="K69" s="72"/>
    </row>
    <row r="70" spans="1:11" s="192" customFormat="1">
      <c r="A70" s="72"/>
      <c r="B70" s="152"/>
      <c r="C70" s="152"/>
      <c r="D70" s="72"/>
      <c r="E70" s="72"/>
      <c r="F70" s="72"/>
      <c r="G70" s="72"/>
      <c r="H70" s="72"/>
      <c r="I70" s="72"/>
      <c r="J70" s="72"/>
      <c r="K70" s="72"/>
    </row>
    <row r="71" spans="1:11" s="192" customFormat="1">
      <c r="A71" s="72"/>
      <c r="B71" s="152"/>
      <c r="C71" s="152"/>
      <c r="D71" s="72"/>
      <c r="E71" s="72"/>
      <c r="F71" s="72"/>
      <c r="G71" s="72"/>
      <c r="H71" s="72"/>
      <c r="I71" s="72"/>
      <c r="J71" s="72"/>
      <c r="K71" s="72"/>
    </row>
    <row r="72" spans="1:11" s="192" customFormat="1">
      <c r="A72" s="72"/>
      <c r="B72" s="152"/>
      <c r="C72" s="152"/>
      <c r="D72" s="72"/>
      <c r="E72" s="72"/>
      <c r="F72" s="72"/>
      <c r="G72" s="72"/>
      <c r="H72" s="72"/>
      <c r="I72" s="72"/>
      <c r="J72" s="72"/>
      <c r="K72" s="72"/>
    </row>
    <row r="73" spans="1:11" s="192" customFormat="1">
      <c r="A73" s="72"/>
      <c r="B73" s="152"/>
      <c r="C73" s="152"/>
      <c r="D73" s="72"/>
      <c r="E73" s="72"/>
      <c r="F73" s="72"/>
      <c r="G73" s="72"/>
      <c r="H73" s="72"/>
      <c r="I73" s="72"/>
      <c r="J73" s="72"/>
      <c r="K73" s="72"/>
    </row>
    <row r="74" spans="1:11" s="192" customFormat="1">
      <c r="A74" s="72"/>
      <c r="B74" s="152"/>
      <c r="C74" s="152"/>
      <c r="D74" s="72"/>
      <c r="E74" s="72"/>
      <c r="F74" s="72"/>
      <c r="G74" s="72"/>
      <c r="H74" s="72"/>
      <c r="I74" s="72"/>
      <c r="J74" s="72"/>
      <c r="K74" s="72"/>
    </row>
    <row r="75" spans="1:11" s="192" customFormat="1">
      <c r="A75" s="72"/>
      <c r="B75" s="152"/>
      <c r="C75" s="152"/>
      <c r="D75" s="72"/>
      <c r="E75" s="72"/>
      <c r="F75" s="72"/>
      <c r="G75" s="72"/>
      <c r="H75" s="72"/>
      <c r="I75" s="72"/>
      <c r="J75" s="72"/>
      <c r="K75" s="72"/>
    </row>
    <row r="76" spans="1:11" s="192" customFormat="1">
      <c r="A76" s="72"/>
      <c r="B76" s="152"/>
      <c r="C76" s="152"/>
      <c r="D76" s="72"/>
      <c r="E76" s="72"/>
      <c r="F76" s="72"/>
      <c r="G76" s="72"/>
      <c r="H76" s="72"/>
      <c r="I76" s="72"/>
      <c r="J76" s="72"/>
      <c r="K76" s="72"/>
    </row>
    <row r="77" spans="1:11" s="192" customFormat="1">
      <c r="A77" s="72"/>
      <c r="B77" s="152"/>
      <c r="C77" s="152"/>
      <c r="D77" s="72"/>
      <c r="E77" s="72"/>
      <c r="F77" s="72"/>
      <c r="G77" s="72"/>
      <c r="H77" s="72"/>
      <c r="I77" s="72"/>
      <c r="J77" s="72"/>
      <c r="K77" s="72"/>
    </row>
    <row r="78" spans="1:11" s="192" customFormat="1">
      <c r="A78" s="72"/>
      <c r="B78" s="152"/>
      <c r="C78" s="152"/>
      <c r="D78" s="72"/>
      <c r="E78" s="72"/>
      <c r="F78" s="72"/>
      <c r="G78" s="72"/>
      <c r="H78" s="72"/>
      <c r="I78" s="72"/>
      <c r="J78" s="72"/>
      <c r="K78" s="72"/>
    </row>
    <row r="79" spans="1:11" s="192" customFormat="1">
      <c r="A79" s="72"/>
      <c r="B79" s="152"/>
      <c r="C79" s="152"/>
      <c r="D79" s="72"/>
      <c r="E79" s="72"/>
      <c r="F79" s="72"/>
      <c r="G79" s="72"/>
      <c r="H79" s="72"/>
      <c r="I79" s="72"/>
      <c r="J79" s="72"/>
      <c r="K79" s="72"/>
    </row>
    <row r="80" spans="1:11" s="192" customFormat="1">
      <c r="A80" s="72"/>
      <c r="B80" s="152"/>
      <c r="C80" s="152"/>
      <c r="D80" s="72"/>
      <c r="E80" s="72"/>
      <c r="F80" s="72"/>
      <c r="G80" s="72"/>
      <c r="H80" s="72"/>
      <c r="I80" s="72"/>
      <c r="J80" s="72"/>
      <c r="K80" s="72"/>
    </row>
    <row r="81" spans="1:11" s="192" customFormat="1">
      <c r="A81" s="72"/>
      <c r="B81" s="152"/>
      <c r="C81" s="152"/>
      <c r="D81" s="72"/>
      <c r="E81" s="72"/>
      <c r="F81" s="72"/>
      <c r="G81" s="72"/>
      <c r="H81" s="72"/>
      <c r="I81" s="72"/>
      <c r="J81" s="72"/>
      <c r="K81" s="72"/>
    </row>
    <row r="82" spans="1:11" s="192" customFormat="1">
      <c r="A82" s="72"/>
      <c r="B82" s="152"/>
      <c r="C82" s="152"/>
      <c r="D82" s="72"/>
      <c r="E82" s="72"/>
      <c r="F82" s="72"/>
      <c r="G82" s="72"/>
      <c r="H82" s="72"/>
      <c r="I82" s="72"/>
      <c r="J82" s="72"/>
      <c r="K82" s="72"/>
    </row>
    <row r="83" spans="1:11" s="192" customFormat="1">
      <c r="A83" s="72"/>
      <c r="B83" s="152"/>
      <c r="C83" s="152"/>
      <c r="D83" s="72"/>
      <c r="E83" s="72"/>
      <c r="F83" s="72"/>
      <c r="G83" s="72"/>
      <c r="H83" s="72"/>
      <c r="I83" s="72"/>
      <c r="J83" s="72"/>
      <c r="K83" s="72"/>
    </row>
    <row r="84" spans="1:11" s="192" customFormat="1">
      <c r="A84" s="72"/>
      <c r="B84" s="152"/>
      <c r="C84" s="152"/>
      <c r="D84" s="72"/>
      <c r="E84" s="72"/>
      <c r="F84" s="72"/>
      <c r="G84" s="72"/>
      <c r="H84" s="72"/>
      <c r="I84" s="72"/>
      <c r="J84" s="72"/>
      <c r="K84" s="72"/>
    </row>
    <row r="85" spans="1:11" s="192" customFormat="1">
      <c r="A85" s="72"/>
      <c r="B85" s="152"/>
      <c r="C85" s="152"/>
      <c r="D85" s="72"/>
      <c r="E85" s="72"/>
      <c r="F85" s="72"/>
      <c r="G85" s="72"/>
      <c r="H85" s="72"/>
      <c r="I85" s="72"/>
      <c r="J85" s="72"/>
      <c r="K85" s="72"/>
    </row>
    <row r="86" spans="1:11" s="192" customFormat="1">
      <c r="A86" s="72"/>
      <c r="B86" s="152"/>
      <c r="C86" s="152"/>
      <c r="D86" s="72"/>
      <c r="E86" s="72"/>
      <c r="F86" s="72"/>
      <c r="G86" s="72"/>
      <c r="H86" s="72"/>
      <c r="I86" s="72"/>
      <c r="J86" s="72"/>
      <c r="K86" s="72"/>
    </row>
    <row r="87" spans="1:11" s="192" customFormat="1">
      <c r="A87" s="72"/>
      <c r="B87" s="152"/>
      <c r="C87" s="152"/>
      <c r="D87" s="72"/>
      <c r="E87" s="72"/>
      <c r="F87" s="72"/>
      <c r="G87" s="72"/>
      <c r="H87" s="72"/>
      <c r="I87" s="72"/>
      <c r="J87" s="72"/>
      <c r="K87" s="72"/>
    </row>
    <row r="88" spans="1:11" s="192" customFormat="1">
      <c r="A88" s="72"/>
      <c r="B88" s="152"/>
      <c r="C88" s="152"/>
      <c r="D88" s="72"/>
      <c r="E88" s="72"/>
      <c r="F88" s="72"/>
      <c r="G88" s="72"/>
      <c r="H88" s="72"/>
      <c r="I88" s="72"/>
      <c r="J88" s="72"/>
      <c r="K88" s="72"/>
    </row>
    <row r="89" spans="1:11" s="192" customFormat="1">
      <c r="A89" s="72"/>
      <c r="B89" s="152"/>
      <c r="C89" s="152"/>
      <c r="D89" s="72"/>
      <c r="E89" s="72"/>
      <c r="F89" s="72"/>
      <c r="G89" s="72"/>
      <c r="H89" s="72"/>
      <c r="I89" s="72"/>
      <c r="J89" s="72"/>
      <c r="K89" s="72"/>
    </row>
    <row r="90" spans="1:11" s="192" customFormat="1">
      <c r="A90" s="72"/>
      <c r="B90" s="152"/>
      <c r="C90" s="152"/>
      <c r="D90" s="72"/>
      <c r="E90" s="72"/>
      <c r="F90" s="72"/>
      <c r="G90" s="72"/>
      <c r="H90" s="72"/>
      <c r="I90" s="72"/>
      <c r="J90" s="72"/>
      <c r="K90" s="72"/>
    </row>
    <row r="91" spans="1:11" s="192" customFormat="1">
      <c r="A91" s="72"/>
      <c r="B91" s="152"/>
      <c r="C91" s="152"/>
      <c r="D91" s="72"/>
      <c r="E91" s="72"/>
      <c r="F91" s="72"/>
      <c r="G91" s="72"/>
      <c r="H91" s="72"/>
      <c r="I91" s="72"/>
      <c r="J91" s="72"/>
      <c r="K91" s="72"/>
    </row>
    <row r="92" spans="1:11" s="192" customFormat="1">
      <c r="A92" s="72"/>
      <c r="B92" s="152"/>
      <c r="C92" s="152"/>
      <c r="D92" s="72"/>
      <c r="E92" s="72"/>
      <c r="F92" s="72"/>
      <c r="G92" s="72"/>
      <c r="H92" s="72"/>
      <c r="I92" s="72"/>
      <c r="J92" s="72"/>
      <c r="K92" s="72"/>
    </row>
    <row r="93" spans="1:11" s="192" customFormat="1">
      <c r="A93" s="72"/>
      <c r="B93" s="152"/>
      <c r="C93" s="152"/>
      <c r="D93" s="72"/>
      <c r="E93" s="72"/>
      <c r="F93" s="72"/>
      <c r="G93" s="72"/>
      <c r="H93" s="72"/>
      <c r="I93" s="72"/>
      <c r="J93" s="72"/>
      <c r="K93" s="72"/>
    </row>
    <row r="94" spans="1:11" s="192" customFormat="1">
      <c r="A94" s="72"/>
      <c r="B94" s="152"/>
      <c r="C94" s="152"/>
      <c r="D94" s="72"/>
      <c r="E94" s="72"/>
      <c r="F94" s="72"/>
      <c r="G94" s="72"/>
      <c r="H94" s="72"/>
      <c r="I94" s="72"/>
      <c r="J94" s="72"/>
      <c r="K94" s="72"/>
    </row>
    <row r="95" spans="1:11" s="192" customFormat="1">
      <c r="A95" s="72"/>
      <c r="B95" s="152"/>
      <c r="C95" s="152"/>
      <c r="D95" s="72"/>
      <c r="E95" s="72"/>
      <c r="F95" s="72"/>
      <c r="G95" s="72"/>
      <c r="H95" s="72"/>
      <c r="I95" s="72"/>
      <c r="J95" s="72"/>
      <c r="K95" s="72"/>
    </row>
    <row r="96" spans="1:11" s="192" customFormat="1">
      <c r="A96" s="72"/>
      <c r="B96" s="152"/>
      <c r="C96" s="152"/>
      <c r="D96" s="72"/>
      <c r="E96" s="72"/>
      <c r="F96" s="72"/>
      <c r="G96" s="72"/>
      <c r="H96" s="72"/>
      <c r="I96" s="72"/>
      <c r="J96" s="72"/>
      <c r="K96" s="72"/>
    </row>
    <row r="97" spans="1:11" s="192" customFormat="1">
      <c r="A97" s="72"/>
      <c r="B97" s="152"/>
      <c r="C97" s="152"/>
      <c r="D97" s="72"/>
      <c r="E97" s="72"/>
      <c r="F97" s="72"/>
      <c r="G97" s="72"/>
      <c r="H97" s="72"/>
      <c r="I97" s="72"/>
      <c r="J97" s="72"/>
      <c r="K97" s="72"/>
    </row>
    <row r="98" spans="1:11" s="192" customFormat="1">
      <c r="A98" s="72"/>
      <c r="B98" s="152"/>
      <c r="C98" s="152"/>
      <c r="D98" s="72"/>
      <c r="E98" s="72"/>
      <c r="F98" s="72"/>
      <c r="G98" s="72"/>
      <c r="H98" s="72"/>
      <c r="I98" s="72"/>
      <c r="J98" s="72"/>
      <c r="K98" s="72"/>
    </row>
    <row r="99" spans="1:11" s="192" customFormat="1">
      <c r="A99" s="72"/>
      <c r="B99" s="152"/>
      <c r="C99" s="152"/>
      <c r="D99" s="72"/>
      <c r="E99" s="72"/>
      <c r="F99" s="72"/>
      <c r="G99" s="72"/>
      <c r="H99" s="72"/>
      <c r="I99" s="72"/>
      <c r="J99" s="72"/>
      <c r="K99" s="72"/>
    </row>
    <row r="100" spans="1:11" s="192" customFormat="1">
      <c r="A100" s="72"/>
      <c r="B100" s="152"/>
      <c r="C100" s="152"/>
      <c r="D100" s="72"/>
      <c r="E100" s="72"/>
      <c r="F100" s="72"/>
      <c r="G100" s="72"/>
      <c r="H100" s="72"/>
      <c r="I100" s="72"/>
      <c r="J100" s="72"/>
      <c r="K100" s="72"/>
    </row>
    <row r="101" spans="1:11" s="192" customFormat="1">
      <c r="A101" s="72"/>
      <c r="B101" s="152"/>
      <c r="C101" s="152"/>
      <c r="D101" s="72"/>
      <c r="E101" s="72"/>
      <c r="F101" s="72"/>
      <c r="G101" s="72"/>
      <c r="H101" s="72"/>
      <c r="I101" s="72"/>
      <c r="J101" s="72"/>
      <c r="K101" s="72"/>
    </row>
    <row r="102" spans="1:11" s="192" customFormat="1">
      <c r="A102" s="72"/>
      <c r="B102" s="152"/>
      <c r="C102" s="152"/>
      <c r="D102" s="72"/>
      <c r="E102" s="72"/>
      <c r="F102" s="72"/>
      <c r="G102" s="72"/>
      <c r="H102" s="72"/>
      <c r="I102" s="72"/>
      <c r="J102" s="72"/>
      <c r="K102" s="72"/>
    </row>
    <row r="103" spans="1:11" s="192" customFormat="1">
      <c r="A103" s="72"/>
      <c r="B103" s="152"/>
      <c r="C103" s="152"/>
      <c r="D103" s="72"/>
      <c r="E103" s="72"/>
      <c r="F103" s="72"/>
      <c r="G103" s="72"/>
      <c r="H103" s="72"/>
      <c r="I103" s="72"/>
      <c r="J103" s="72"/>
      <c r="K103" s="72"/>
    </row>
    <row r="104" spans="1:11" s="192" customFormat="1">
      <c r="A104" s="72"/>
      <c r="B104" s="152"/>
      <c r="C104" s="152"/>
      <c r="D104" s="72"/>
      <c r="E104" s="72"/>
      <c r="F104" s="72"/>
      <c r="G104" s="72"/>
      <c r="H104" s="72"/>
      <c r="I104" s="72"/>
      <c r="J104" s="72"/>
      <c r="K104" s="72"/>
    </row>
    <row r="105" spans="1:11" s="192" customFormat="1">
      <c r="A105" s="72"/>
      <c r="B105" s="152"/>
      <c r="C105" s="152"/>
      <c r="D105" s="72"/>
      <c r="E105" s="72"/>
      <c r="F105" s="72"/>
      <c r="G105" s="72"/>
      <c r="H105" s="72"/>
      <c r="I105" s="72"/>
      <c r="J105" s="72"/>
      <c r="K105" s="72"/>
    </row>
    <row r="106" spans="1:11" s="192" customFormat="1">
      <c r="A106" s="72"/>
      <c r="B106" s="152"/>
      <c r="C106" s="152"/>
      <c r="D106" s="72"/>
      <c r="E106" s="72"/>
      <c r="F106" s="72"/>
      <c r="G106" s="72"/>
      <c r="H106" s="72"/>
      <c r="I106" s="72"/>
      <c r="J106" s="72"/>
      <c r="K106" s="72"/>
    </row>
    <row r="107" spans="1:11" s="192" customFormat="1">
      <c r="A107" s="72"/>
      <c r="B107" s="152"/>
      <c r="C107" s="152"/>
      <c r="D107" s="72"/>
      <c r="E107" s="72"/>
      <c r="F107" s="72"/>
      <c r="G107" s="72"/>
      <c r="H107" s="72"/>
      <c r="I107" s="72"/>
      <c r="J107" s="72"/>
      <c r="K107" s="72"/>
    </row>
    <row r="108" spans="1:11" s="192" customFormat="1">
      <c r="A108" s="72"/>
      <c r="B108" s="152"/>
      <c r="C108" s="152"/>
      <c r="D108" s="72"/>
      <c r="E108" s="72"/>
      <c r="F108" s="72"/>
      <c r="G108" s="72"/>
      <c r="H108" s="72"/>
      <c r="I108" s="72"/>
      <c r="J108" s="72"/>
      <c r="K108" s="72"/>
    </row>
    <row r="109" spans="1:11" s="192" customFormat="1">
      <c r="A109" s="72"/>
      <c r="B109" s="152"/>
      <c r="C109" s="152"/>
      <c r="D109" s="72"/>
      <c r="E109" s="72"/>
      <c r="F109" s="72"/>
      <c r="G109" s="72"/>
      <c r="H109" s="72"/>
      <c r="I109" s="72"/>
      <c r="J109" s="72"/>
      <c r="K109" s="72"/>
    </row>
    <row r="110" spans="1:11" s="192" customFormat="1">
      <c r="A110" s="72"/>
      <c r="B110" s="152"/>
      <c r="C110" s="152"/>
      <c r="D110" s="72"/>
      <c r="E110" s="72"/>
      <c r="F110" s="72"/>
      <c r="G110" s="72"/>
      <c r="H110" s="72"/>
      <c r="I110" s="72"/>
      <c r="J110" s="72"/>
      <c r="K110" s="72"/>
    </row>
    <row r="111" spans="1:11" s="192" customFormat="1">
      <c r="A111" s="72"/>
      <c r="B111" s="152"/>
      <c r="C111" s="152"/>
      <c r="D111" s="72"/>
      <c r="E111" s="72"/>
      <c r="F111" s="72"/>
      <c r="G111" s="72"/>
      <c r="H111" s="72"/>
      <c r="I111" s="72"/>
      <c r="J111" s="72"/>
      <c r="K111" s="72"/>
    </row>
    <row r="112" spans="1:11" s="192" customFormat="1">
      <c r="A112" s="72"/>
      <c r="B112" s="152"/>
      <c r="C112" s="152"/>
      <c r="D112" s="72"/>
      <c r="E112" s="72"/>
      <c r="F112" s="72"/>
      <c r="G112" s="72"/>
      <c r="H112" s="72"/>
      <c r="I112" s="72"/>
      <c r="J112" s="72"/>
      <c r="K112" s="72"/>
    </row>
    <row r="113" spans="1:11" s="192" customFormat="1">
      <c r="A113" s="72"/>
      <c r="B113" s="152"/>
      <c r="C113" s="152"/>
      <c r="D113" s="72"/>
      <c r="E113" s="72"/>
      <c r="F113" s="72"/>
      <c r="G113" s="72"/>
      <c r="H113" s="72"/>
      <c r="I113" s="72"/>
      <c r="J113" s="72"/>
      <c r="K113" s="72"/>
    </row>
    <row r="114" spans="1:11" s="192" customFormat="1">
      <c r="A114" s="72"/>
      <c r="B114" s="152"/>
      <c r="C114" s="152"/>
      <c r="D114" s="72"/>
      <c r="E114" s="72"/>
      <c r="F114" s="72"/>
      <c r="G114" s="72"/>
      <c r="H114" s="72"/>
      <c r="I114" s="72"/>
      <c r="J114" s="72"/>
      <c r="K114" s="72"/>
    </row>
    <row r="115" spans="1:11" s="192" customFormat="1">
      <c r="A115" s="72"/>
      <c r="B115" s="152"/>
      <c r="C115" s="152"/>
      <c r="D115" s="72"/>
      <c r="E115" s="72"/>
      <c r="F115" s="72"/>
      <c r="G115" s="72"/>
      <c r="H115" s="72"/>
      <c r="I115" s="72"/>
      <c r="J115" s="72"/>
      <c r="K115" s="72"/>
    </row>
    <row r="116" spans="1:11" s="192" customFormat="1">
      <c r="A116" s="72"/>
      <c r="B116" s="152"/>
      <c r="C116" s="152"/>
      <c r="D116" s="72"/>
      <c r="E116" s="72"/>
      <c r="F116" s="72"/>
      <c r="G116" s="72"/>
      <c r="H116" s="72"/>
      <c r="I116" s="72"/>
      <c r="J116" s="72"/>
      <c r="K116" s="72"/>
    </row>
    <row r="117" spans="1:11" s="192" customFormat="1">
      <c r="A117" s="72"/>
      <c r="B117" s="152"/>
      <c r="C117" s="152"/>
      <c r="D117" s="72"/>
      <c r="E117" s="72"/>
      <c r="F117" s="72"/>
      <c r="G117" s="72"/>
      <c r="H117" s="72"/>
      <c r="I117" s="72"/>
      <c r="J117" s="72"/>
      <c r="K117" s="72"/>
    </row>
    <row r="118" spans="1:11" s="192" customFormat="1">
      <c r="A118" s="72"/>
      <c r="B118" s="152"/>
      <c r="C118" s="152"/>
      <c r="D118" s="72"/>
      <c r="E118" s="72"/>
      <c r="F118" s="72"/>
      <c r="G118" s="72"/>
      <c r="H118" s="72"/>
      <c r="I118" s="72"/>
      <c r="J118" s="72"/>
      <c r="K118" s="72"/>
    </row>
    <row r="119" spans="1:11" s="192" customFormat="1">
      <c r="A119" s="72"/>
      <c r="B119" s="152"/>
      <c r="C119" s="152"/>
      <c r="D119" s="72"/>
      <c r="E119" s="72"/>
      <c r="F119" s="72"/>
      <c r="G119" s="72"/>
      <c r="H119" s="72"/>
      <c r="I119" s="72"/>
      <c r="J119" s="72"/>
      <c r="K119" s="72"/>
    </row>
    <row r="120" spans="1:11" s="192" customFormat="1">
      <c r="A120" s="72"/>
      <c r="B120" s="152"/>
      <c r="C120" s="152"/>
      <c r="D120" s="72"/>
      <c r="E120" s="72"/>
      <c r="F120" s="72"/>
      <c r="G120" s="72"/>
      <c r="H120" s="72"/>
      <c r="I120" s="72"/>
      <c r="J120" s="72"/>
      <c r="K120" s="72"/>
    </row>
    <row r="121" spans="1:11" s="192" customFormat="1">
      <c r="A121" s="72"/>
      <c r="B121" s="152"/>
      <c r="C121" s="152"/>
      <c r="D121" s="72"/>
      <c r="E121" s="72"/>
      <c r="F121" s="72"/>
      <c r="G121" s="72"/>
      <c r="H121" s="72"/>
      <c r="I121" s="72"/>
      <c r="J121" s="72"/>
      <c r="K121" s="72"/>
    </row>
    <row r="122" spans="1:11" s="192" customFormat="1">
      <c r="A122" s="72"/>
      <c r="B122" s="152"/>
      <c r="C122" s="152"/>
      <c r="D122" s="72"/>
      <c r="E122" s="72"/>
      <c r="F122" s="72"/>
      <c r="G122" s="72"/>
      <c r="H122" s="72"/>
      <c r="I122" s="72"/>
      <c r="J122" s="72"/>
      <c r="K122" s="72"/>
    </row>
    <row r="123" spans="1:11" s="192" customFormat="1">
      <c r="A123" s="72"/>
      <c r="B123" s="152"/>
      <c r="C123" s="152"/>
      <c r="D123" s="72"/>
      <c r="E123" s="72"/>
      <c r="F123" s="72"/>
      <c r="G123" s="72"/>
      <c r="H123" s="72"/>
      <c r="I123" s="72"/>
      <c r="J123" s="72"/>
      <c r="K123" s="72"/>
    </row>
    <row r="124" spans="1:11" s="192" customFormat="1">
      <c r="A124" s="72"/>
      <c r="B124" s="152"/>
      <c r="C124" s="152"/>
      <c r="D124" s="72"/>
      <c r="E124" s="72"/>
      <c r="F124" s="72"/>
      <c r="G124" s="72"/>
      <c r="H124" s="72"/>
      <c r="I124" s="72"/>
      <c r="J124" s="72"/>
      <c r="K124" s="72"/>
    </row>
    <row r="125" spans="1:11" s="192" customFormat="1">
      <c r="A125" s="72"/>
      <c r="B125" s="152"/>
      <c r="C125" s="152"/>
      <c r="D125" s="72"/>
      <c r="E125" s="72"/>
      <c r="F125" s="72"/>
      <c r="G125" s="72"/>
      <c r="H125" s="72"/>
      <c r="I125" s="72"/>
      <c r="J125" s="72"/>
      <c r="K125" s="72"/>
    </row>
    <row r="126" spans="1:11" s="192" customFormat="1">
      <c r="A126" s="72"/>
      <c r="B126" s="152"/>
      <c r="C126" s="152"/>
      <c r="D126" s="72"/>
      <c r="E126" s="72"/>
      <c r="F126" s="72"/>
      <c r="G126" s="72"/>
      <c r="H126" s="72"/>
      <c r="I126" s="72"/>
      <c r="J126" s="72"/>
      <c r="K126" s="72"/>
    </row>
    <row r="127" spans="1:11" s="192" customFormat="1">
      <c r="A127" s="72"/>
      <c r="B127" s="152"/>
      <c r="C127" s="152"/>
      <c r="D127" s="72"/>
      <c r="E127" s="72"/>
      <c r="F127" s="72"/>
      <c r="G127" s="72"/>
      <c r="H127" s="72"/>
      <c r="I127" s="72"/>
      <c r="J127" s="72"/>
      <c r="K127" s="72"/>
    </row>
    <row r="128" spans="1:11" s="192" customFormat="1">
      <c r="A128" s="72"/>
      <c r="B128" s="152"/>
      <c r="C128" s="152"/>
      <c r="D128" s="72"/>
      <c r="E128" s="72"/>
      <c r="F128" s="72"/>
      <c r="G128" s="72"/>
      <c r="H128" s="72"/>
      <c r="I128" s="72"/>
      <c r="J128" s="72"/>
      <c r="K128" s="72"/>
    </row>
    <row r="129" spans="2:3">
      <c r="B129" s="301"/>
      <c r="C129" s="417"/>
    </row>
    <row r="130" spans="2:3">
      <c r="B130" s="298"/>
      <c r="C130" s="417"/>
    </row>
    <row r="131" spans="2:3">
      <c r="B131" s="298"/>
      <c r="C131" s="417"/>
    </row>
    <row r="132" spans="2:3">
      <c r="B132" s="298"/>
      <c r="C132" s="417"/>
    </row>
    <row r="133" spans="2:3">
      <c r="B133" s="298"/>
      <c r="C133" s="417"/>
    </row>
    <row r="134" spans="2:3">
      <c r="B134" s="298"/>
      <c r="C134" s="417"/>
    </row>
    <row r="135" spans="2:3">
      <c r="B135" s="298"/>
      <c r="C135" s="417"/>
    </row>
    <row r="136" spans="2:3">
      <c r="B136" s="298"/>
      <c r="C136" s="417"/>
    </row>
    <row r="137" spans="2:3">
      <c r="B137" s="298"/>
      <c r="C137" s="417"/>
    </row>
    <row r="138" spans="2:3">
      <c r="B138" s="298"/>
      <c r="C138" s="417"/>
    </row>
    <row r="139" spans="2:3">
      <c r="B139" s="298"/>
      <c r="C139" s="417"/>
    </row>
    <row r="140" spans="2:3">
      <c r="B140" s="298"/>
      <c r="C140" s="417"/>
    </row>
    <row r="141" spans="2:3">
      <c r="B141" s="298"/>
      <c r="C141" s="417"/>
    </row>
    <row r="142" spans="2:3">
      <c r="B142" s="298"/>
      <c r="C142" s="417"/>
    </row>
    <row r="143" spans="2:3">
      <c r="B143" s="298"/>
      <c r="C143" s="417"/>
    </row>
    <row r="144" spans="2:3">
      <c r="B144" s="298"/>
      <c r="C144" s="417"/>
    </row>
    <row r="145" spans="2:3">
      <c r="B145" s="298"/>
      <c r="C145" s="417"/>
    </row>
    <row r="146" spans="2:3">
      <c r="B146" s="298"/>
      <c r="C146" s="417"/>
    </row>
    <row r="147" spans="2:3">
      <c r="B147" s="298"/>
      <c r="C147" s="417"/>
    </row>
    <row r="148" spans="2:3">
      <c r="B148" s="298"/>
      <c r="C148" s="417"/>
    </row>
    <row r="149" spans="2:3">
      <c r="B149" s="298"/>
      <c r="C149" s="417"/>
    </row>
    <row r="150" spans="2:3">
      <c r="B150" s="298"/>
      <c r="C150" s="417"/>
    </row>
    <row r="151" spans="2:3">
      <c r="B151" s="298"/>
      <c r="C151" s="417"/>
    </row>
    <row r="152" spans="2:3">
      <c r="B152" s="298"/>
      <c r="C152" s="417"/>
    </row>
    <row r="153" spans="2:3">
      <c r="B153" s="298"/>
      <c r="C153" s="417"/>
    </row>
    <row r="154" spans="2:3">
      <c r="B154" s="298"/>
      <c r="C154" s="417"/>
    </row>
    <row r="155" spans="2:3">
      <c r="B155" s="298"/>
      <c r="C155" s="417"/>
    </row>
    <row r="156" spans="2:3">
      <c r="B156" s="298"/>
      <c r="C156" s="417"/>
    </row>
    <row r="157" spans="2:3">
      <c r="B157" s="298"/>
      <c r="C157" s="417"/>
    </row>
    <row r="158" spans="2:3">
      <c r="B158" s="298"/>
      <c r="C158" s="417"/>
    </row>
    <row r="159" spans="2:3">
      <c r="B159" s="298"/>
      <c r="C159" s="417"/>
    </row>
    <row r="160" spans="2:3">
      <c r="B160" s="298"/>
      <c r="C160" s="417"/>
    </row>
    <row r="161" spans="2:3">
      <c r="B161" s="298"/>
      <c r="C161" s="417"/>
    </row>
    <row r="162" spans="2:3">
      <c r="B162" s="298"/>
      <c r="C162" s="417"/>
    </row>
    <row r="163" spans="2:3">
      <c r="B163" s="298"/>
      <c r="C163" s="417"/>
    </row>
    <row r="164" spans="2:3">
      <c r="B164" s="298"/>
      <c r="C164" s="417"/>
    </row>
    <row r="165" spans="2:3">
      <c r="B165" s="298"/>
      <c r="C165" s="417"/>
    </row>
    <row r="166" spans="2:3">
      <c r="B166" s="298"/>
      <c r="C166" s="417"/>
    </row>
    <row r="167" spans="2:3">
      <c r="B167" s="298"/>
      <c r="C167" s="417"/>
    </row>
    <row r="168" spans="2:3">
      <c r="B168" s="298"/>
      <c r="C168" s="417"/>
    </row>
    <row r="169" spans="2:3">
      <c r="B169" s="298"/>
      <c r="C169" s="417"/>
    </row>
    <row r="170" spans="2:3">
      <c r="B170" s="298"/>
      <c r="C170" s="417"/>
    </row>
    <row r="171" spans="2:3">
      <c r="B171" s="298"/>
      <c r="C171" s="417"/>
    </row>
    <row r="172" spans="2:3">
      <c r="B172" s="298"/>
      <c r="C172" s="417"/>
    </row>
    <row r="173" spans="2:3">
      <c r="B173" s="298"/>
      <c r="C173" s="417"/>
    </row>
    <row r="174" spans="2:3">
      <c r="B174" s="298"/>
      <c r="C174" s="417"/>
    </row>
    <row r="175" spans="2:3">
      <c r="B175" s="298"/>
      <c r="C175" s="417"/>
    </row>
    <row r="176" spans="2:3">
      <c r="B176" s="298"/>
      <c r="C176" s="417"/>
    </row>
    <row r="177" spans="2:3">
      <c r="B177" s="298"/>
      <c r="C177" s="417"/>
    </row>
    <row r="178" spans="2:3">
      <c r="B178" s="298"/>
      <c r="C178" s="417"/>
    </row>
    <row r="179" spans="2:3">
      <c r="B179" s="298"/>
      <c r="C179" s="417"/>
    </row>
    <row r="180" spans="2:3">
      <c r="B180" s="298"/>
      <c r="C180" s="417"/>
    </row>
    <row r="181" spans="2:3">
      <c r="B181" s="298"/>
      <c r="C181" s="417"/>
    </row>
    <row r="182" spans="2:3">
      <c r="B182" s="298"/>
      <c r="C182" s="417"/>
    </row>
    <row r="183" spans="2:3">
      <c r="B183" s="298"/>
      <c r="C183" s="417"/>
    </row>
    <row r="184" spans="2:3">
      <c r="B184" s="298"/>
      <c r="C184" s="417"/>
    </row>
    <row r="185" spans="2:3">
      <c r="B185" s="298"/>
      <c r="C185" s="417"/>
    </row>
    <row r="186" spans="2:3">
      <c r="B186" s="298"/>
      <c r="C186" s="417"/>
    </row>
    <row r="187" spans="2:3">
      <c r="B187" s="298"/>
      <c r="C187" s="417"/>
    </row>
    <row r="188" spans="2:3">
      <c r="B188" s="298"/>
      <c r="C188" s="417"/>
    </row>
    <row r="189" spans="2:3">
      <c r="B189" s="298"/>
      <c r="C189" s="417"/>
    </row>
    <row r="190" spans="2:3">
      <c r="B190" s="298"/>
      <c r="C190" s="417"/>
    </row>
    <row r="191" spans="2:3">
      <c r="B191" s="298"/>
      <c r="C191" s="417"/>
    </row>
    <row r="192" spans="2:3">
      <c r="B192" s="298"/>
      <c r="C192" s="417"/>
    </row>
    <row r="193" spans="2:27">
      <c r="B193" s="298"/>
      <c r="C193" s="417"/>
      <c r="D193" s="624"/>
      <c r="E193" s="624"/>
      <c r="F193" s="624"/>
      <c r="G193" s="624"/>
      <c r="H193" s="624"/>
      <c r="I193" s="624"/>
      <c r="J193" s="624"/>
      <c r="K193" s="624"/>
    </row>
    <row r="194" spans="2:27">
      <c r="B194" s="298"/>
      <c r="C194" s="417"/>
      <c r="D194" s="624"/>
      <c r="E194" s="624"/>
      <c r="F194" s="624"/>
      <c r="G194" s="624"/>
      <c r="H194" s="624"/>
      <c r="I194" s="624"/>
      <c r="J194" s="624"/>
      <c r="K194" s="624"/>
    </row>
    <row r="195" spans="2:27">
      <c r="B195" s="298"/>
      <c r="C195" s="417"/>
      <c r="D195" s="624"/>
      <c r="E195" s="624"/>
      <c r="F195" s="624"/>
      <c r="G195" s="624"/>
      <c r="H195" s="624"/>
      <c r="I195" s="624"/>
      <c r="J195" s="624"/>
      <c r="K195" s="624"/>
    </row>
    <row r="196" spans="2:27">
      <c r="B196" s="298"/>
      <c r="C196" s="417"/>
      <c r="D196" s="624"/>
      <c r="E196" s="624"/>
      <c r="F196" s="624"/>
      <c r="G196" s="624"/>
      <c r="H196" s="624"/>
      <c r="I196" s="624"/>
      <c r="J196" s="624"/>
      <c r="K196" s="624"/>
    </row>
    <row r="197" spans="2:27">
      <c r="B197" s="298"/>
      <c r="C197" s="417"/>
      <c r="D197" s="624"/>
      <c r="E197" s="624"/>
      <c r="F197" s="624"/>
      <c r="G197" s="624"/>
      <c r="H197" s="624"/>
      <c r="I197" s="624"/>
      <c r="J197" s="624"/>
      <c r="K197" s="624"/>
    </row>
    <row r="198" spans="2:27">
      <c r="B198" s="298"/>
      <c r="C198" s="417"/>
      <c r="D198" s="624"/>
      <c r="E198" s="624"/>
      <c r="F198" s="624"/>
      <c r="G198" s="624"/>
      <c r="H198" s="624"/>
      <c r="I198" s="624"/>
      <c r="J198" s="624"/>
      <c r="K198" s="624"/>
    </row>
    <row r="199" spans="2:27">
      <c r="B199" s="298"/>
      <c r="C199" s="417"/>
      <c r="D199" s="624"/>
      <c r="E199" s="624"/>
      <c r="F199" s="624"/>
      <c r="G199" s="624"/>
      <c r="H199" s="624"/>
      <c r="I199" s="624"/>
      <c r="J199" s="624"/>
      <c r="K199" s="624"/>
    </row>
    <row r="200" spans="2:27">
      <c r="B200" s="298"/>
      <c r="C200" s="417"/>
      <c r="D200" s="624"/>
      <c r="E200" s="624"/>
      <c r="F200" s="624"/>
      <c r="G200" s="624"/>
      <c r="H200" s="624"/>
      <c r="I200" s="624"/>
      <c r="J200" s="624"/>
      <c r="K200" s="624"/>
    </row>
    <row r="201" spans="2:27">
      <c r="B201" s="298"/>
      <c r="C201" s="417"/>
      <c r="D201" s="624"/>
      <c r="E201" s="624"/>
      <c r="F201" s="624"/>
      <c r="G201" s="624"/>
      <c r="H201" s="624"/>
      <c r="I201" s="624"/>
      <c r="J201" s="624"/>
      <c r="K201" s="624"/>
      <c r="AA201" s="192" t="s">
        <v>244</v>
      </c>
    </row>
    <row r="202" spans="2:27">
      <c r="B202" s="298"/>
      <c r="C202" s="417"/>
      <c r="D202" s="624"/>
      <c r="E202" s="624"/>
      <c r="F202" s="624"/>
      <c r="G202" s="624"/>
      <c r="H202" s="624"/>
      <c r="I202" s="624"/>
      <c r="J202" s="624"/>
      <c r="K202" s="624"/>
      <c r="AA202" s="192" t="s">
        <v>230</v>
      </c>
    </row>
    <row r="203" spans="2:27">
      <c r="B203" s="298"/>
      <c r="C203" s="417"/>
      <c r="D203" s="624"/>
      <c r="E203" s="624"/>
      <c r="F203" s="624"/>
      <c r="G203" s="624"/>
      <c r="H203" s="624"/>
      <c r="I203" s="624"/>
      <c r="J203" s="624"/>
      <c r="K203" s="624"/>
      <c r="AA203" s="192" t="s">
        <v>248</v>
      </c>
    </row>
    <row r="204" spans="2:27">
      <c r="B204" s="298"/>
      <c r="C204" s="417"/>
      <c r="D204" s="624"/>
      <c r="E204" s="624"/>
      <c r="F204" s="624"/>
      <c r="G204" s="624"/>
      <c r="H204" s="624"/>
      <c r="I204" s="624"/>
      <c r="J204" s="624"/>
      <c r="K204" s="624"/>
      <c r="AA204" s="192" t="s">
        <v>242</v>
      </c>
    </row>
    <row r="205" spans="2:27" ht="105">
      <c r="B205" s="298"/>
      <c r="C205" s="417"/>
      <c r="D205" s="624"/>
      <c r="E205" s="624"/>
      <c r="F205" s="624"/>
      <c r="G205" s="624"/>
      <c r="H205" s="624"/>
      <c r="I205" s="624"/>
      <c r="J205" s="624"/>
      <c r="K205" s="624"/>
      <c r="AA205" s="480" t="s">
        <v>251</v>
      </c>
    </row>
    <row r="206" spans="2:27">
      <c r="B206" s="298"/>
      <c r="C206" s="417"/>
      <c r="D206" s="624"/>
      <c r="E206" s="624"/>
      <c r="F206" s="624"/>
      <c r="G206" s="624"/>
      <c r="H206" s="624"/>
      <c r="I206" s="624"/>
      <c r="J206" s="624"/>
      <c r="K206" s="624"/>
      <c r="AA206" s="192" t="s">
        <v>252</v>
      </c>
    </row>
    <row r="207" spans="2:27">
      <c r="B207" s="298"/>
      <c r="C207" s="417"/>
      <c r="D207" s="624"/>
      <c r="E207" s="624"/>
      <c r="F207" s="624"/>
      <c r="G207" s="624"/>
      <c r="H207" s="624"/>
      <c r="I207" s="624"/>
      <c r="J207" s="624"/>
      <c r="K207" s="624"/>
      <c r="AA207" s="192" t="s">
        <v>246</v>
      </c>
    </row>
    <row r="208" spans="2:27">
      <c r="B208" s="298"/>
      <c r="C208" s="417"/>
      <c r="D208" s="624"/>
      <c r="E208" s="624"/>
      <c r="F208" s="624"/>
      <c r="G208" s="624"/>
      <c r="H208" s="624"/>
      <c r="I208" s="624"/>
      <c r="J208" s="624"/>
      <c r="K208" s="624"/>
      <c r="AA208" s="192" t="s">
        <v>253</v>
      </c>
    </row>
    <row r="209" spans="2:27">
      <c r="B209" s="298"/>
      <c r="C209" s="417"/>
      <c r="D209" s="624"/>
      <c r="E209" s="624"/>
      <c r="F209" s="624"/>
      <c r="G209" s="624"/>
      <c r="H209" s="624"/>
      <c r="I209" s="624"/>
      <c r="J209" s="624"/>
      <c r="K209" s="624"/>
      <c r="AA209" s="192" t="s">
        <v>240</v>
      </c>
    </row>
    <row r="210" spans="2:27">
      <c r="B210" s="298"/>
      <c r="C210" s="417"/>
      <c r="D210" s="624"/>
      <c r="E210" s="624"/>
      <c r="F210" s="624"/>
      <c r="G210" s="624"/>
      <c r="H210" s="624"/>
      <c r="I210" s="624"/>
      <c r="J210" s="624"/>
      <c r="K210" s="624"/>
      <c r="AA210" s="192" t="s">
        <v>247</v>
      </c>
    </row>
    <row r="211" spans="2:27">
      <c r="B211" s="298"/>
      <c r="C211" s="417"/>
      <c r="D211" s="624"/>
      <c r="E211" s="624"/>
      <c r="F211" s="624"/>
      <c r="G211" s="624"/>
      <c r="H211" s="624"/>
      <c r="I211" s="624"/>
      <c r="J211" s="624"/>
      <c r="K211" s="624"/>
    </row>
    <row r="212" spans="2:27">
      <c r="B212" s="298"/>
      <c r="C212" s="417"/>
      <c r="D212" s="624"/>
      <c r="E212" s="624"/>
      <c r="F212" s="624"/>
      <c r="G212" s="624"/>
      <c r="H212" s="624"/>
      <c r="I212" s="624"/>
      <c r="J212" s="624"/>
      <c r="K212" s="624"/>
    </row>
    <row r="213" spans="2:27">
      <c r="B213" s="298"/>
      <c r="C213" s="417"/>
      <c r="D213" s="624"/>
      <c r="E213" s="624"/>
      <c r="F213" s="624"/>
      <c r="G213" s="624"/>
      <c r="H213" s="624"/>
      <c r="I213" s="624"/>
      <c r="J213" s="624"/>
      <c r="K213" s="624"/>
    </row>
    <row r="214" spans="2:27">
      <c r="B214" s="298"/>
      <c r="C214" s="417"/>
      <c r="D214" s="624"/>
      <c r="E214" s="624"/>
      <c r="F214" s="624"/>
      <c r="G214" s="624"/>
      <c r="H214" s="624"/>
      <c r="I214" s="624"/>
      <c r="J214" s="624"/>
      <c r="K214" s="624"/>
    </row>
    <row r="215" spans="2:27">
      <c r="B215" s="298"/>
      <c r="C215" s="417"/>
      <c r="D215" s="624"/>
      <c r="E215" s="624"/>
      <c r="F215" s="624"/>
      <c r="G215" s="624"/>
      <c r="H215" s="624"/>
      <c r="I215" s="624"/>
      <c r="J215" s="624"/>
      <c r="K215" s="624"/>
    </row>
    <row r="216" spans="2:27">
      <c r="B216" s="298"/>
      <c r="C216" s="417"/>
      <c r="D216" s="624"/>
      <c r="E216" s="624"/>
      <c r="F216" s="624"/>
      <c r="G216" s="624"/>
      <c r="H216" s="624"/>
      <c r="I216" s="624"/>
      <c r="J216" s="624"/>
      <c r="K216" s="624"/>
    </row>
    <row r="217" spans="2:27">
      <c r="B217" s="298"/>
      <c r="C217" s="417"/>
      <c r="D217" s="624"/>
      <c r="E217" s="624"/>
      <c r="F217" s="624"/>
      <c r="G217" s="624"/>
      <c r="H217" s="624"/>
      <c r="I217" s="624"/>
      <c r="J217" s="624"/>
      <c r="K217" s="624"/>
    </row>
    <row r="218" spans="2:27">
      <c r="B218" s="298"/>
      <c r="C218" s="417"/>
      <c r="D218" s="624"/>
      <c r="E218" s="624"/>
      <c r="F218" s="624"/>
      <c r="G218" s="624"/>
      <c r="H218" s="624"/>
      <c r="I218" s="624"/>
      <c r="J218" s="624"/>
      <c r="K218" s="624"/>
    </row>
    <row r="219" spans="2:27">
      <c r="B219" s="298"/>
      <c r="C219" s="417"/>
      <c r="D219" s="624"/>
      <c r="E219" s="624"/>
      <c r="F219" s="624"/>
      <c r="G219" s="624"/>
      <c r="H219" s="624"/>
      <c r="I219" s="624"/>
      <c r="J219" s="624"/>
      <c r="K219" s="624"/>
    </row>
    <row r="220" spans="2:27">
      <c r="B220" s="298"/>
      <c r="C220" s="417"/>
      <c r="D220" s="624"/>
      <c r="E220" s="624"/>
      <c r="F220" s="624"/>
      <c r="G220" s="624"/>
      <c r="H220" s="624"/>
      <c r="I220" s="624"/>
      <c r="J220" s="624"/>
      <c r="K220" s="624"/>
    </row>
    <row r="221" spans="2:27">
      <c r="B221" s="298"/>
      <c r="C221" s="417"/>
      <c r="D221" s="624"/>
      <c r="E221" s="624"/>
      <c r="F221" s="624"/>
      <c r="G221" s="624"/>
      <c r="H221" s="624"/>
      <c r="I221" s="624"/>
      <c r="J221" s="624"/>
      <c r="K221" s="624"/>
    </row>
    <row r="222" spans="2:27">
      <c r="B222" s="298"/>
      <c r="C222" s="417"/>
      <c r="D222" s="624"/>
      <c r="E222" s="624"/>
      <c r="F222" s="624"/>
      <c r="G222" s="624"/>
      <c r="H222" s="624"/>
      <c r="I222" s="624"/>
      <c r="J222" s="624"/>
      <c r="K222" s="624"/>
    </row>
    <row r="223" spans="2:27">
      <c r="B223" s="298"/>
      <c r="C223" s="417"/>
      <c r="D223" s="624"/>
      <c r="E223" s="624"/>
      <c r="F223" s="624"/>
      <c r="G223" s="624"/>
      <c r="H223" s="624"/>
      <c r="I223" s="624"/>
      <c r="J223" s="624"/>
      <c r="K223" s="624"/>
    </row>
    <row r="224" spans="2:27">
      <c r="B224" s="298"/>
      <c r="C224" s="417"/>
      <c r="D224" s="624"/>
      <c r="E224" s="624"/>
      <c r="F224" s="624"/>
      <c r="G224" s="624"/>
      <c r="H224" s="624"/>
      <c r="I224" s="624"/>
      <c r="J224" s="624"/>
      <c r="K224" s="624"/>
    </row>
    <row r="225" spans="2:3">
      <c r="B225" s="298"/>
      <c r="C225" s="417"/>
    </row>
    <row r="226" spans="2:3">
      <c r="B226" s="298"/>
      <c r="C226" s="417"/>
    </row>
    <row r="227" spans="2:3">
      <c r="B227" s="298"/>
      <c r="C227" s="417"/>
    </row>
    <row r="228" spans="2:3">
      <c r="B228" s="298"/>
      <c r="C228" s="417"/>
    </row>
    <row r="229" spans="2:3">
      <c r="B229" s="298"/>
      <c r="C229" s="417"/>
    </row>
    <row r="230" spans="2:3">
      <c r="B230" s="298"/>
      <c r="C230" s="417"/>
    </row>
    <row r="231" spans="2:3">
      <c r="B231" s="298"/>
      <c r="C231" s="417"/>
    </row>
    <row r="232" spans="2:3">
      <c r="B232" s="298"/>
      <c r="C232" s="417"/>
    </row>
    <row r="233" spans="2:3">
      <c r="B233" s="298"/>
      <c r="C233" s="417"/>
    </row>
    <row r="234" spans="2:3">
      <c r="B234" s="298"/>
      <c r="C234" s="417"/>
    </row>
    <row r="235" spans="2:3">
      <c r="B235" s="298"/>
      <c r="C235" s="417"/>
    </row>
    <row r="236" spans="2:3">
      <c r="B236" s="298"/>
      <c r="C236" s="417"/>
    </row>
    <row r="237" spans="2:3">
      <c r="B237" s="298"/>
      <c r="C237" s="417"/>
    </row>
    <row r="238" spans="2:3">
      <c r="B238" s="298"/>
      <c r="C238" s="417"/>
    </row>
    <row r="239" spans="2:3">
      <c r="B239" s="298"/>
      <c r="C239" s="417"/>
    </row>
    <row r="240" spans="2:3">
      <c r="B240" s="298"/>
      <c r="C240" s="417"/>
    </row>
    <row r="241" spans="2:3">
      <c r="B241" s="298"/>
      <c r="C241" s="417"/>
    </row>
    <row r="242" spans="2:3">
      <c r="B242" s="298"/>
      <c r="C242" s="417"/>
    </row>
    <row r="243" spans="2:3">
      <c r="B243" s="298"/>
      <c r="C243" s="417"/>
    </row>
    <row r="244" spans="2:3">
      <c r="B244" s="298"/>
      <c r="C244" s="417"/>
    </row>
    <row r="245" spans="2:3">
      <c r="B245" s="298"/>
      <c r="C245" s="417"/>
    </row>
    <row r="246" spans="2:3">
      <c r="B246" s="298"/>
      <c r="C246" s="417"/>
    </row>
    <row r="247" spans="2:3">
      <c r="B247" s="298"/>
      <c r="C247" s="417"/>
    </row>
    <row r="248" spans="2:3">
      <c r="B248" s="298"/>
      <c r="C248" s="417"/>
    </row>
    <row r="249" spans="2:3">
      <c r="B249" s="298"/>
      <c r="C249" s="417"/>
    </row>
    <row r="250" spans="2:3">
      <c r="B250" s="298"/>
      <c r="C250" s="417"/>
    </row>
    <row r="251" spans="2:3">
      <c r="B251" s="298"/>
      <c r="C251" s="417"/>
    </row>
    <row r="252" spans="2:3">
      <c r="B252" s="298"/>
      <c r="C252" s="417"/>
    </row>
    <row r="253" spans="2:3">
      <c r="B253" s="298"/>
      <c r="C253" s="417"/>
    </row>
    <row r="254" spans="2:3">
      <c r="B254" s="298"/>
      <c r="C254" s="417"/>
    </row>
    <row r="255" spans="2:3">
      <c r="B255" s="298"/>
      <c r="C255" s="417"/>
    </row>
    <row r="256" spans="2:3">
      <c r="B256" s="298"/>
      <c r="C256" s="417"/>
    </row>
    <row r="257" spans="2:3">
      <c r="B257" s="298"/>
      <c r="C257" s="417"/>
    </row>
    <row r="258" spans="2:3">
      <c r="B258" s="298"/>
      <c r="C258" s="417"/>
    </row>
    <row r="259" spans="2:3">
      <c r="B259" s="298"/>
      <c r="C259" s="417"/>
    </row>
    <row r="260" spans="2:3">
      <c r="B260" s="298"/>
      <c r="C260" s="417"/>
    </row>
    <row r="261" spans="2:3">
      <c r="B261" s="298"/>
      <c r="C261" s="417"/>
    </row>
    <row r="262" spans="2:3">
      <c r="B262" s="298"/>
      <c r="C262" s="417"/>
    </row>
    <row r="263" spans="2:3">
      <c r="B263" s="298"/>
      <c r="C263" s="417"/>
    </row>
    <row r="264" spans="2:3">
      <c r="B264" s="298"/>
      <c r="C264" s="417"/>
    </row>
    <row r="265" spans="2:3">
      <c r="B265" s="298"/>
      <c r="C265" s="417"/>
    </row>
    <row r="266" spans="2:3">
      <c r="B266" s="298"/>
      <c r="C266" s="417"/>
    </row>
    <row r="267" spans="2:3">
      <c r="B267" s="298"/>
      <c r="C267" s="417"/>
    </row>
    <row r="268" spans="2:3">
      <c r="B268" s="298"/>
      <c r="C268" s="417"/>
    </row>
    <row r="269" spans="2:3">
      <c r="B269" s="298"/>
      <c r="C269" s="417"/>
    </row>
    <row r="270" spans="2:3">
      <c r="B270" s="298"/>
      <c r="C270" s="417"/>
    </row>
    <row r="271" spans="2:3">
      <c r="B271" s="298"/>
      <c r="C271" s="417"/>
    </row>
    <row r="272" spans="2:3">
      <c r="B272" s="298"/>
      <c r="C272" s="417"/>
    </row>
    <row r="273" spans="2:3">
      <c r="B273" s="298"/>
      <c r="C273" s="417"/>
    </row>
    <row r="274" spans="2:3">
      <c r="B274" s="298"/>
      <c r="C274" s="417"/>
    </row>
    <row r="275" spans="2:3">
      <c r="B275" s="298"/>
      <c r="C275" s="417"/>
    </row>
    <row r="276" spans="2:3">
      <c r="B276" s="298"/>
      <c r="C276" s="417"/>
    </row>
    <row r="277" spans="2:3">
      <c r="B277" s="298"/>
      <c r="C277" s="417"/>
    </row>
    <row r="278" spans="2:3">
      <c r="B278" s="298"/>
      <c r="C278" s="417"/>
    </row>
    <row r="279" spans="2:3">
      <c r="B279" s="298"/>
      <c r="C279" s="417"/>
    </row>
    <row r="280" spans="2:3">
      <c r="B280" s="298"/>
      <c r="C280" s="417"/>
    </row>
    <row r="281" spans="2:3">
      <c r="B281" s="298"/>
      <c r="C281" s="417"/>
    </row>
    <row r="282" spans="2:3">
      <c r="B282" s="298"/>
      <c r="C282" s="417"/>
    </row>
    <row r="283" spans="2:3">
      <c r="B283" s="298"/>
      <c r="C283" s="417"/>
    </row>
    <row r="284" spans="2:3">
      <c r="B284" s="298"/>
      <c r="C284" s="417"/>
    </row>
    <row r="285" spans="2:3">
      <c r="B285" s="298"/>
      <c r="C285" s="417"/>
    </row>
    <row r="286" spans="2:3">
      <c r="B286" s="298"/>
      <c r="C286" s="417"/>
    </row>
    <row r="287" spans="2:3">
      <c r="B287" s="298"/>
      <c r="C287" s="417"/>
    </row>
    <row r="288" spans="2:3">
      <c r="B288" s="298"/>
      <c r="C288" s="417"/>
    </row>
    <row r="289" spans="2:3">
      <c r="B289" s="298"/>
      <c r="C289" s="417"/>
    </row>
    <row r="290" spans="2:3">
      <c r="B290" s="298"/>
      <c r="C290" s="417"/>
    </row>
    <row r="291" spans="2:3">
      <c r="B291" s="298"/>
      <c r="C291" s="417"/>
    </row>
    <row r="292" spans="2:3">
      <c r="B292" s="298"/>
      <c r="C292" s="417"/>
    </row>
    <row r="293" spans="2:3">
      <c r="B293" s="298"/>
      <c r="C293" s="417"/>
    </row>
    <row r="294" spans="2:3">
      <c r="B294" s="298"/>
      <c r="C294" s="417"/>
    </row>
    <row r="295" spans="2:3">
      <c r="B295" s="298"/>
      <c r="C295" s="417"/>
    </row>
    <row r="296" spans="2:3">
      <c r="B296" s="298"/>
      <c r="C296" s="417"/>
    </row>
    <row r="297" spans="2:3">
      <c r="B297" s="298"/>
      <c r="C297" s="417"/>
    </row>
    <row r="298" spans="2:3">
      <c r="B298" s="298"/>
      <c r="C298" s="417"/>
    </row>
    <row r="299" spans="2:3">
      <c r="B299" s="298"/>
      <c r="C299" s="417"/>
    </row>
    <row r="300" spans="2:3">
      <c r="B300" s="298"/>
      <c r="C300" s="417"/>
    </row>
    <row r="301" spans="2:3">
      <c r="B301" s="298"/>
      <c r="C301" s="417"/>
    </row>
    <row r="302" spans="2:3">
      <c r="B302" s="298"/>
      <c r="C302" s="417"/>
    </row>
    <row r="303" spans="2:3">
      <c r="B303" s="298"/>
      <c r="C303" s="417"/>
    </row>
    <row r="304" spans="2:3">
      <c r="B304" s="298"/>
      <c r="C304" s="417"/>
    </row>
    <row r="305" spans="2:3">
      <c r="B305" s="298"/>
      <c r="C305" s="417"/>
    </row>
    <row r="306" spans="2:3">
      <c r="B306" s="298"/>
      <c r="C306" s="417"/>
    </row>
    <row r="307" spans="2:3">
      <c r="B307" s="298"/>
      <c r="C307" s="417"/>
    </row>
    <row r="308" spans="2:3">
      <c r="B308" s="298"/>
      <c r="C308" s="417"/>
    </row>
    <row r="309" spans="2:3">
      <c r="B309" s="298"/>
      <c r="C309" s="417"/>
    </row>
    <row r="310" spans="2:3">
      <c r="B310" s="298"/>
      <c r="C310" s="417"/>
    </row>
    <row r="311" spans="2:3">
      <c r="B311" s="298"/>
      <c r="C311" s="417"/>
    </row>
    <row r="312" spans="2:3">
      <c r="B312" s="298"/>
      <c r="C312" s="417"/>
    </row>
    <row r="313" spans="2:3">
      <c r="B313" s="298"/>
      <c r="C313" s="417"/>
    </row>
    <row r="314" spans="2:3">
      <c r="B314" s="298"/>
      <c r="C314" s="417"/>
    </row>
    <row r="315" spans="2:3">
      <c r="B315" s="298"/>
      <c r="C315" s="417"/>
    </row>
    <row r="316" spans="2:3">
      <c r="B316" s="298"/>
      <c r="C316" s="417"/>
    </row>
    <row r="317" spans="2:3">
      <c r="B317" s="298"/>
      <c r="C317" s="417"/>
    </row>
    <row r="318" spans="2:3">
      <c r="B318" s="298"/>
      <c r="C318" s="417"/>
    </row>
    <row r="319" spans="2:3">
      <c r="B319" s="298"/>
      <c r="C319" s="417"/>
    </row>
    <row r="320" spans="2:3">
      <c r="B320" s="298"/>
      <c r="C320" s="417"/>
    </row>
    <row r="321" spans="2:3">
      <c r="B321" s="298"/>
      <c r="C321" s="417"/>
    </row>
    <row r="322" spans="2:3">
      <c r="B322" s="298"/>
      <c r="C322" s="417"/>
    </row>
    <row r="323" spans="2:3">
      <c r="B323" s="298"/>
      <c r="C323" s="417"/>
    </row>
    <row r="324" spans="2:3">
      <c r="B324" s="298"/>
      <c r="C324" s="417"/>
    </row>
    <row r="325" spans="2:3">
      <c r="B325" s="298"/>
      <c r="C325" s="417"/>
    </row>
    <row r="326" spans="2:3">
      <c r="B326" s="298"/>
      <c r="C326" s="417"/>
    </row>
    <row r="327" spans="2:3">
      <c r="B327" s="298"/>
      <c r="C327" s="417"/>
    </row>
    <row r="328" spans="2:3">
      <c r="B328" s="298"/>
      <c r="C328" s="417"/>
    </row>
    <row r="329" spans="2:3">
      <c r="B329" s="298"/>
      <c r="C329" s="417"/>
    </row>
    <row r="330" spans="2:3">
      <c r="B330" s="298"/>
      <c r="C330" s="417"/>
    </row>
    <row r="331" spans="2:3">
      <c r="B331" s="298"/>
      <c r="C331" s="417"/>
    </row>
    <row r="332" spans="2:3">
      <c r="B332" s="298"/>
      <c r="C332" s="417"/>
    </row>
    <row r="333" spans="2:3">
      <c r="B333" s="298"/>
      <c r="C333" s="417"/>
    </row>
    <row r="334" spans="2:3">
      <c r="B334" s="298"/>
      <c r="C334" s="417"/>
    </row>
    <row r="335" spans="2:3">
      <c r="B335" s="298"/>
      <c r="C335" s="417"/>
    </row>
    <row r="336" spans="2:3">
      <c r="B336" s="298"/>
      <c r="C336" s="417"/>
    </row>
    <row r="337" spans="2:3">
      <c r="B337" s="298"/>
      <c r="C337" s="417"/>
    </row>
    <row r="338" spans="2:3">
      <c r="B338" s="298"/>
      <c r="C338" s="417"/>
    </row>
    <row r="339" spans="2:3">
      <c r="B339" s="298"/>
      <c r="C339" s="417"/>
    </row>
    <row r="340" spans="2:3">
      <c r="B340" s="298"/>
      <c r="C340" s="417"/>
    </row>
    <row r="341" spans="2:3">
      <c r="B341" s="298"/>
      <c r="C341" s="417"/>
    </row>
    <row r="342" spans="2:3">
      <c r="B342" s="298"/>
      <c r="C342" s="417"/>
    </row>
    <row r="343" spans="2:3">
      <c r="B343" s="298"/>
      <c r="C343" s="417"/>
    </row>
    <row r="344" spans="2:3">
      <c r="B344" s="298"/>
      <c r="C344" s="417"/>
    </row>
    <row r="345" spans="2:3">
      <c r="B345" s="298"/>
      <c r="C345" s="417"/>
    </row>
    <row r="346" spans="2:3">
      <c r="B346" s="298"/>
      <c r="C346" s="417"/>
    </row>
    <row r="347" spans="2:3">
      <c r="B347" s="298"/>
      <c r="C347" s="417"/>
    </row>
    <row r="348" spans="2:3">
      <c r="B348" s="298"/>
      <c r="C348" s="417"/>
    </row>
    <row r="349" spans="2:3">
      <c r="B349" s="298"/>
      <c r="C349" s="417"/>
    </row>
    <row r="350" spans="2:3">
      <c r="B350" s="298"/>
      <c r="C350" s="417"/>
    </row>
    <row r="351" spans="2:3">
      <c r="B351" s="298"/>
      <c r="C351" s="417"/>
    </row>
    <row r="352" spans="2:3">
      <c r="B352" s="298"/>
      <c r="C352" s="417"/>
    </row>
    <row r="353" spans="2:3">
      <c r="B353" s="298"/>
      <c r="C353" s="417"/>
    </row>
    <row r="354" spans="2:3">
      <c r="B354" s="298"/>
      <c r="C354" s="417"/>
    </row>
  </sheetData>
  <mergeCells count="5">
    <mergeCell ref="A1:D1"/>
    <mergeCell ref="E4:G4"/>
    <mergeCell ref="B7:H7"/>
    <mergeCell ref="A9:J9"/>
    <mergeCell ref="A14:J14"/>
  </mergeCells>
  <conditionalFormatting sqref="A18:A304 B22:C354 A16:B17 D16:J304 B18:B21 C16:C21 A11:J11 A14:J15 A12:A13 B12:J12 B13:C13">
    <cfRule type="expression" dxfId="14" priority="17" stopIfTrue="1">
      <formula>ISNUMBER(SEARCH("Closed",$I11))</formula>
    </cfRule>
    <cfRule type="expression" dxfId="13" priority="18" stopIfTrue="1">
      <formula>IF($B11="Minor", TRUE, FALSE)</formula>
    </cfRule>
    <cfRule type="expression" dxfId="12" priority="19" stopIfTrue="1">
      <formula>IF(OR($B11="Major",$B11="Pre-Condition"), TRUE, FALSE)</formula>
    </cfRule>
  </conditionalFormatting>
  <conditionalFormatting sqref="A15">
    <cfRule type="colorScale" priority="16">
      <colorScale>
        <cfvo type="min"/>
        <cfvo type="percentile" val="50"/>
        <cfvo type="max"/>
        <color rgb="FFF8696B"/>
        <color rgb="FFFFEB84"/>
        <color rgb="FF63BE7B"/>
      </colorScale>
    </cfRule>
  </conditionalFormatting>
  <conditionalFormatting sqref="D13:I13">
    <cfRule type="expression" dxfId="11" priority="7" stopIfTrue="1">
      <formula>ISNUMBER(SEARCH("Closed",$I13))</formula>
    </cfRule>
    <cfRule type="expression" dxfId="10" priority="8" stopIfTrue="1">
      <formula>IF($B13="Minor", TRUE, FALSE)</formula>
    </cfRule>
    <cfRule type="expression" dxfId="9" priority="9" stopIfTrue="1">
      <formula>IF(OR($B13="Major",$B13="Pre-Condition"), TRUE, FALSE)</formula>
    </cfRule>
  </conditionalFormatting>
  <conditionalFormatting sqref="D13:I13">
    <cfRule type="expression" dxfId="8" priority="10" stopIfTrue="1">
      <formula>ISNUMBER(SEARCH("Closed",$H13))</formula>
    </cfRule>
    <cfRule type="expression" dxfId="7" priority="11" stopIfTrue="1">
      <formula>IF($A13="Minor", TRUE, FALSE)</formula>
    </cfRule>
    <cfRule type="expression" dxfId="6" priority="12" stopIfTrue="1">
      <formula>IF(OR($A13="Major",$A13="Pre-Condition"), TRUE, FALSE)</formula>
    </cfRule>
  </conditionalFormatting>
  <conditionalFormatting sqref="I13">
    <cfRule type="expression" dxfId="5" priority="13" stopIfTrue="1">
      <formula>ISNUMBER(SEARCH("Closed",$F13))</formula>
    </cfRule>
    <cfRule type="expression" dxfId="4" priority="14" stopIfTrue="1">
      <formula>IF($B13="Minor", TRUE, FALSE)</formula>
    </cfRule>
    <cfRule type="expression" dxfId="3" priority="15" stopIfTrue="1">
      <formula>IF(OR($B13="Major",$B13="Pre-Condition"), TRUE, FALSE)</formula>
    </cfRule>
  </conditionalFormatting>
  <conditionalFormatting sqref="J13">
    <cfRule type="expression" dxfId="2" priority="4" stopIfTrue="1">
      <formula>ISNUMBER(SEARCH("Closed",$I13))</formula>
    </cfRule>
    <cfRule type="expression" dxfId="1" priority="5" stopIfTrue="1">
      <formula>IF($B13="Minor", TRUE, FALSE)</formula>
    </cfRule>
    <cfRule type="expression" dxfId="0" priority="6" stopIfTrue="1">
      <formula>IF(OR($B13="Major",$B13="Pre-Condition"), TRUE, FALSE)</formula>
    </cfRule>
  </conditionalFormatting>
  <dataValidations count="2">
    <dataValidation type="list" allowBlank="1" showInputMessage="1" showErrorMessage="1" sqref="B15:B354 C22:C354 B11:B13" xr:uid="{00000000-0002-0000-1F00-000000000000}">
      <formula1>$M$1:$M$3</formula1>
    </dataValidation>
    <dataValidation type="list" allowBlank="1" showInputMessage="1" showErrorMessage="1" sqref="C15:C21 C11:C13" xr:uid="{00000000-0002-0000-1F00-000001000000}">
      <formula1>$AA$201:$AA$210</formula1>
    </dataValidation>
  </dataValidations>
  <pageMargins left="0.7" right="0.7" top="0.75" bottom="0.75" header="0.3" footer="0.3"/>
  <legacy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C26"/>
  <sheetViews>
    <sheetView workbookViewId="0"/>
  </sheetViews>
  <sheetFormatPr baseColWidth="10" defaultColWidth="9.1640625" defaultRowHeight="15"/>
  <cols>
    <col min="2" max="2" width="2.83203125" style="476" customWidth="1"/>
    <col min="3" max="3" width="117.6640625" customWidth="1"/>
  </cols>
  <sheetData>
    <row r="1" spans="1:3" s="472" customFormat="1" ht="21" customHeight="1">
      <c r="A1" s="470" t="s">
        <v>2298</v>
      </c>
      <c r="B1" s="559"/>
      <c r="C1" s="471"/>
    </row>
    <row r="2" spans="1:3" s="472" customFormat="1">
      <c r="A2" s="473">
        <v>1</v>
      </c>
      <c r="B2" s="474"/>
      <c r="C2" s="560" t="s">
        <v>2299</v>
      </c>
    </row>
    <row r="3" spans="1:3" s="472" customFormat="1">
      <c r="A3" s="473">
        <v>2</v>
      </c>
      <c r="B3" s="474"/>
      <c r="C3" s="560" t="s">
        <v>2300</v>
      </c>
    </row>
    <row r="4" spans="1:3" s="472" customFormat="1">
      <c r="A4" s="473">
        <v>3</v>
      </c>
      <c r="B4" s="474"/>
      <c r="C4" s="561" t="s">
        <v>2301</v>
      </c>
    </row>
    <row r="5" spans="1:3" s="472" customFormat="1">
      <c r="A5" s="473">
        <v>4</v>
      </c>
      <c r="B5" s="474"/>
      <c r="C5" s="560" t="s">
        <v>2302</v>
      </c>
    </row>
    <row r="6" spans="1:3" s="472" customFormat="1">
      <c r="A6" s="473">
        <v>5</v>
      </c>
      <c r="B6" s="474"/>
      <c r="C6" s="560" t="s">
        <v>2303</v>
      </c>
    </row>
    <row r="7" spans="1:3" s="472" customFormat="1">
      <c r="A7" s="473">
        <v>6</v>
      </c>
      <c r="B7" s="474"/>
      <c r="C7" s="560" t="s">
        <v>2304</v>
      </c>
    </row>
    <row r="8" spans="1:3" s="472" customFormat="1">
      <c r="A8" s="473">
        <v>7</v>
      </c>
      <c r="B8" s="474"/>
      <c r="C8" s="560" t="s">
        <v>2305</v>
      </c>
    </row>
    <row r="9" spans="1:3" s="472" customFormat="1">
      <c r="A9" s="473">
        <v>8</v>
      </c>
      <c r="B9" s="474"/>
      <c r="C9" s="560" t="s">
        <v>2306</v>
      </c>
    </row>
    <row r="10" spans="1:3" s="472" customFormat="1">
      <c r="A10" s="473">
        <v>9</v>
      </c>
      <c r="B10" s="474"/>
      <c r="C10" s="560" t="s">
        <v>2307</v>
      </c>
    </row>
    <row r="11" spans="1:3" s="472" customFormat="1">
      <c r="A11" s="473">
        <v>10</v>
      </c>
      <c r="B11" s="474"/>
      <c r="C11" s="560" t="s">
        <v>2308</v>
      </c>
    </row>
    <row r="12" spans="1:3" s="472" customFormat="1">
      <c r="A12" s="473">
        <v>11</v>
      </c>
      <c r="B12" s="474"/>
      <c r="C12" s="560" t="s">
        <v>2309</v>
      </c>
    </row>
    <row r="13" spans="1:3" s="472" customFormat="1">
      <c r="A13" s="473">
        <v>12</v>
      </c>
      <c r="B13" s="474"/>
      <c r="C13" s="560" t="s">
        <v>2310</v>
      </c>
    </row>
    <row r="14" spans="1:3" s="472" customFormat="1">
      <c r="A14" s="473">
        <v>13</v>
      </c>
      <c r="B14" s="474"/>
      <c r="C14" s="560" t="s">
        <v>2311</v>
      </c>
    </row>
    <row r="15" spans="1:3" s="472" customFormat="1">
      <c r="A15" s="473">
        <v>14</v>
      </c>
      <c r="B15" s="474"/>
      <c r="C15" s="560" t="s">
        <v>2312</v>
      </c>
    </row>
    <row r="16" spans="1:3" s="472" customFormat="1">
      <c r="A16" s="473">
        <v>15</v>
      </c>
      <c r="B16" s="474"/>
      <c r="C16" s="560" t="s">
        <v>2313</v>
      </c>
    </row>
    <row r="17" spans="1:3" s="472" customFormat="1">
      <c r="A17" s="473">
        <v>16</v>
      </c>
      <c r="B17" s="474"/>
      <c r="C17" s="560" t="s">
        <v>2314</v>
      </c>
    </row>
    <row r="18" spans="1:3" s="472" customFormat="1" ht="20.25" customHeight="1">
      <c r="A18" s="470" t="s">
        <v>2315</v>
      </c>
      <c r="B18" s="475"/>
      <c r="C18" s="471"/>
    </row>
    <row r="19" spans="1:3" s="472" customFormat="1">
      <c r="A19" s="473">
        <v>1</v>
      </c>
      <c r="B19" s="474"/>
      <c r="C19" s="560" t="s">
        <v>2316</v>
      </c>
    </row>
    <row r="20" spans="1:3" s="472" customFormat="1">
      <c r="A20" s="473">
        <v>2</v>
      </c>
      <c r="B20" s="474"/>
      <c r="C20" s="560" t="s">
        <v>2317</v>
      </c>
    </row>
    <row r="21" spans="1:3" s="472" customFormat="1">
      <c r="A21" s="473">
        <v>3</v>
      </c>
      <c r="B21" s="474"/>
      <c r="C21" s="560" t="s">
        <v>2318</v>
      </c>
    </row>
    <row r="22" spans="1:3" s="472" customFormat="1">
      <c r="A22" s="473">
        <v>4</v>
      </c>
      <c r="B22" s="474"/>
      <c r="C22" s="560" t="s">
        <v>2319</v>
      </c>
    </row>
    <row r="23" spans="1:3" s="472" customFormat="1">
      <c r="A23" s="473">
        <v>5</v>
      </c>
      <c r="B23" s="474"/>
      <c r="C23" s="560" t="s">
        <v>2311</v>
      </c>
    </row>
    <row r="24" spans="1:3" ht="29">
      <c r="A24" s="477">
        <v>6</v>
      </c>
      <c r="C24" s="562" t="s">
        <v>2320</v>
      </c>
    </row>
    <row r="25" spans="1:3">
      <c r="A25" s="477">
        <v>7</v>
      </c>
      <c r="C25" s="560" t="s">
        <v>2314</v>
      </c>
    </row>
    <row r="26" spans="1:3">
      <c r="A26" s="477">
        <v>8</v>
      </c>
      <c r="C26" s="563" t="s">
        <v>2321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6"/>
  <sheetViews>
    <sheetView view="pageBreakPreview" zoomScaleNormal="75" zoomScaleSheetLayoutView="100" workbookViewId="0"/>
  </sheetViews>
  <sheetFormatPr baseColWidth="10" defaultColWidth="9" defaultRowHeight="14"/>
  <cols>
    <col min="1" max="1" width="7" style="161" customWidth="1"/>
    <col min="2" max="2" width="78.83203125" style="663" customWidth="1"/>
    <col min="3" max="3" width="3" style="121" customWidth="1"/>
    <col min="4" max="4" width="19" style="12" customWidth="1"/>
    <col min="5" max="256" width="9" style="408"/>
    <col min="257" max="257" width="7" style="408" customWidth="1"/>
    <col min="258" max="258" width="78.83203125" style="408" customWidth="1"/>
    <col min="259" max="259" width="3" style="408" customWidth="1"/>
    <col min="260" max="260" width="19" style="408" customWidth="1"/>
    <col min="261" max="512" width="9" style="408"/>
    <col min="513" max="513" width="7" style="408" customWidth="1"/>
    <col min="514" max="514" width="78.83203125" style="408" customWidth="1"/>
    <col min="515" max="515" width="3" style="408" customWidth="1"/>
    <col min="516" max="516" width="19" style="408" customWidth="1"/>
    <col min="517" max="768" width="9" style="408"/>
    <col min="769" max="769" width="7" style="408" customWidth="1"/>
    <col min="770" max="770" width="78.83203125" style="408" customWidth="1"/>
    <col min="771" max="771" width="3" style="408" customWidth="1"/>
    <col min="772" max="772" width="19" style="408" customWidth="1"/>
    <col min="773" max="1024" width="9" style="408"/>
    <col min="1025" max="1025" width="7" style="408" customWidth="1"/>
    <col min="1026" max="1026" width="78.83203125" style="408" customWidth="1"/>
    <col min="1027" max="1027" width="3" style="408" customWidth="1"/>
    <col min="1028" max="1028" width="19" style="408" customWidth="1"/>
    <col min="1029" max="1280" width="9" style="408"/>
    <col min="1281" max="1281" width="7" style="408" customWidth="1"/>
    <col min="1282" max="1282" width="78.83203125" style="408" customWidth="1"/>
    <col min="1283" max="1283" width="3" style="408" customWidth="1"/>
    <col min="1284" max="1284" width="19" style="408" customWidth="1"/>
    <col min="1285" max="1536" width="9" style="408"/>
    <col min="1537" max="1537" width="7" style="408" customWidth="1"/>
    <col min="1538" max="1538" width="78.83203125" style="408" customWidth="1"/>
    <col min="1539" max="1539" width="3" style="408" customWidth="1"/>
    <col min="1540" max="1540" width="19" style="408" customWidth="1"/>
    <col min="1541" max="1792" width="9" style="408"/>
    <col min="1793" max="1793" width="7" style="408" customWidth="1"/>
    <col min="1794" max="1794" width="78.83203125" style="408" customWidth="1"/>
    <col min="1795" max="1795" width="3" style="408" customWidth="1"/>
    <col min="1796" max="1796" width="19" style="408" customWidth="1"/>
    <col min="1797" max="2048" width="9" style="408"/>
    <col min="2049" max="2049" width="7" style="408" customWidth="1"/>
    <col min="2050" max="2050" width="78.83203125" style="408" customWidth="1"/>
    <col min="2051" max="2051" width="3" style="408" customWidth="1"/>
    <col min="2052" max="2052" width="19" style="408" customWidth="1"/>
    <col min="2053" max="2304" width="9" style="408"/>
    <col min="2305" max="2305" width="7" style="408" customWidth="1"/>
    <col min="2306" max="2306" width="78.83203125" style="408" customWidth="1"/>
    <col min="2307" max="2307" width="3" style="408" customWidth="1"/>
    <col min="2308" max="2308" width="19" style="408" customWidth="1"/>
    <col min="2309" max="2560" width="9" style="408"/>
    <col min="2561" max="2561" width="7" style="408" customWidth="1"/>
    <col min="2562" max="2562" width="78.83203125" style="408" customWidth="1"/>
    <col min="2563" max="2563" width="3" style="408" customWidth="1"/>
    <col min="2564" max="2564" width="19" style="408" customWidth="1"/>
    <col min="2565" max="2816" width="9" style="408"/>
    <col min="2817" max="2817" width="7" style="408" customWidth="1"/>
    <col min="2818" max="2818" width="78.83203125" style="408" customWidth="1"/>
    <col min="2819" max="2819" width="3" style="408" customWidth="1"/>
    <col min="2820" max="2820" width="19" style="408" customWidth="1"/>
    <col min="2821" max="3072" width="9" style="408"/>
    <col min="3073" max="3073" width="7" style="408" customWidth="1"/>
    <col min="3074" max="3074" width="78.83203125" style="408" customWidth="1"/>
    <col min="3075" max="3075" width="3" style="408" customWidth="1"/>
    <col min="3076" max="3076" width="19" style="408" customWidth="1"/>
    <col min="3077" max="3328" width="9" style="408"/>
    <col min="3329" max="3329" width="7" style="408" customWidth="1"/>
    <col min="3330" max="3330" width="78.83203125" style="408" customWidth="1"/>
    <col min="3331" max="3331" width="3" style="408" customWidth="1"/>
    <col min="3332" max="3332" width="19" style="408" customWidth="1"/>
    <col min="3333" max="3584" width="9" style="408"/>
    <col min="3585" max="3585" width="7" style="408" customWidth="1"/>
    <col min="3586" max="3586" width="78.83203125" style="408" customWidth="1"/>
    <col min="3587" max="3587" width="3" style="408" customWidth="1"/>
    <col min="3588" max="3588" width="19" style="408" customWidth="1"/>
    <col min="3589" max="3840" width="9" style="408"/>
    <col min="3841" max="3841" width="7" style="408" customWidth="1"/>
    <col min="3842" max="3842" width="78.83203125" style="408" customWidth="1"/>
    <col min="3843" max="3843" width="3" style="408" customWidth="1"/>
    <col min="3844" max="3844" width="19" style="408" customWidth="1"/>
    <col min="3845" max="4096" width="9" style="408"/>
    <col min="4097" max="4097" width="7" style="408" customWidth="1"/>
    <col min="4098" max="4098" width="78.83203125" style="408" customWidth="1"/>
    <col min="4099" max="4099" width="3" style="408" customWidth="1"/>
    <col min="4100" max="4100" width="19" style="408" customWidth="1"/>
    <col min="4101" max="4352" width="9" style="408"/>
    <col min="4353" max="4353" width="7" style="408" customWidth="1"/>
    <col min="4354" max="4354" width="78.83203125" style="408" customWidth="1"/>
    <col min="4355" max="4355" width="3" style="408" customWidth="1"/>
    <col min="4356" max="4356" width="19" style="408" customWidth="1"/>
    <col min="4357" max="4608" width="9" style="408"/>
    <col min="4609" max="4609" width="7" style="408" customWidth="1"/>
    <col min="4610" max="4610" width="78.83203125" style="408" customWidth="1"/>
    <col min="4611" max="4611" width="3" style="408" customWidth="1"/>
    <col min="4612" max="4612" width="19" style="408" customWidth="1"/>
    <col min="4613" max="4864" width="9" style="408"/>
    <col min="4865" max="4865" width="7" style="408" customWidth="1"/>
    <col min="4866" max="4866" width="78.83203125" style="408" customWidth="1"/>
    <col min="4867" max="4867" width="3" style="408" customWidth="1"/>
    <col min="4868" max="4868" width="19" style="408" customWidth="1"/>
    <col min="4869" max="5120" width="9" style="408"/>
    <col min="5121" max="5121" width="7" style="408" customWidth="1"/>
    <col min="5122" max="5122" width="78.83203125" style="408" customWidth="1"/>
    <col min="5123" max="5123" width="3" style="408" customWidth="1"/>
    <col min="5124" max="5124" width="19" style="408" customWidth="1"/>
    <col min="5125" max="5376" width="9" style="408"/>
    <col min="5377" max="5377" width="7" style="408" customWidth="1"/>
    <col min="5378" max="5378" width="78.83203125" style="408" customWidth="1"/>
    <col min="5379" max="5379" width="3" style="408" customWidth="1"/>
    <col min="5380" max="5380" width="19" style="408" customWidth="1"/>
    <col min="5381" max="5632" width="9" style="408"/>
    <col min="5633" max="5633" width="7" style="408" customWidth="1"/>
    <col min="5634" max="5634" width="78.83203125" style="408" customWidth="1"/>
    <col min="5635" max="5635" width="3" style="408" customWidth="1"/>
    <col min="5636" max="5636" width="19" style="408" customWidth="1"/>
    <col min="5637" max="5888" width="9" style="408"/>
    <col min="5889" max="5889" width="7" style="408" customWidth="1"/>
    <col min="5890" max="5890" width="78.83203125" style="408" customWidth="1"/>
    <col min="5891" max="5891" width="3" style="408" customWidth="1"/>
    <col min="5892" max="5892" width="19" style="408" customWidth="1"/>
    <col min="5893" max="6144" width="9" style="408"/>
    <col min="6145" max="6145" width="7" style="408" customWidth="1"/>
    <col min="6146" max="6146" width="78.83203125" style="408" customWidth="1"/>
    <col min="6147" max="6147" width="3" style="408" customWidth="1"/>
    <col min="6148" max="6148" width="19" style="408" customWidth="1"/>
    <col min="6149" max="6400" width="9" style="408"/>
    <col min="6401" max="6401" width="7" style="408" customWidth="1"/>
    <col min="6402" max="6402" width="78.83203125" style="408" customWidth="1"/>
    <col min="6403" max="6403" width="3" style="408" customWidth="1"/>
    <col min="6404" max="6404" width="19" style="408" customWidth="1"/>
    <col min="6405" max="6656" width="9" style="408"/>
    <col min="6657" max="6657" width="7" style="408" customWidth="1"/>
    <col min="6658" max="6658" width="78.83203125" style="408" customWidth="1"/>
    <col min="6659" max="6659" width="3" style="408" customWidth="1"/>
    <col min="6660" max="6660" width="19" style="408" customWidth="1"/>
    <col min="6661" max="6912" width="9" style="408"/>
    <col min="6913" max="6913" width="7" style="408" customWidth="1"/>
    <col min="6914" max="6914" width="78.83203125" style="408" customWidth="1"/>
    <col min="6915" max="6915" width="3" style="408" customWidth="1"/>
    <col min="6916" max="6916" width="19" style="408" customWidth="1"/>
    <col min="6917" max="7168" width="9" style="408"/>
    <col min="7169" max="7169" width="7" style="408" customWidth="1"/>
    <col min="7170" max="7170" width="78.83203125" style="408" customWidth="1"/>
    <col min="7171" max="7171" width="3" style="408" customWidth="1"/>
    <col min="7172" max="7172" width="19" style="408" customWidth="1"/>
    <col min="7173" max="7424" width="9" style="408"/>
    <col min="7425" max="7425" width="7" style="408" customWidth="1"/>
    <col min="7426" max="7426" width="78.83203125" style="408" customWidth="1"/>
    <col min="7427" max="7427" width="3" style="408" customWidth="1"/>
    <col min="7428" max="7428" width="19" style="408" customWidth="1"/>
    <col min="7429" max="7680" width="9" style="408"/>
    <col min="7681" max="7681" width="7" style="408" customWidth="1"/>
    <col min="7682" max="7682" width="78.83203125" style="408" customWidth="1"/>
    <col min="7683" max="7683" width="3" style="408" customWidth="1"/>
    <col min="7684" max="7684" width="19" style="408" customWidth="1"/>
    <col min="7685" max="7936" width="9" style="408"/>
    <col min="7937" max="7937" width="7" style="408" customWidth="1"/>
    <col min="7938" max="7938" width="78.83203125" style="408" customWidth="1"/>
    <col min="7939" max="7939" width="3" style="408" customWidth="1"/>
    <col min="7940" max="7940" width="19" style="408" customWidth="1"/>
    <col min="7941" max="8192" width="9" style="408"/>
    <col min="8193" max="8193" width="7" style="408" customWidth="1"/>
    <col min="8194" max="8194" width="78.83203125" style="408" customWidth="1"/>
    <col min="8195" max="8195" width="3" style="408" customWidth="1"/>
    <col min="8196" max="8196" width="19" style="408" customWidth="1"/>
    <col min="8197" max="8448" width="9" style="408"/>
    <col min="8449" max="8449" width="7" style="408" customWidth="1"/>
    <col min="8450" max="8450" width="78.83203125" style="408" customWidth="1"/>
    <col min="8451" max="8451" width="3" style="408" customWidth="1"/>
    <col min="8452" max="8452" width="19" style="408" customWidth="1"/>
    <col min="8453" max="8704" width="9" style="408"/>
    <col min="8705" max="8705" width="7" style="408" customWidth="1"/>
    <col min="8706" max="8706" width="78.83203125" style="408" customWidth="1"/>
    <col min="8707" max="8707" width="3" style="408" customWidth="1"/>
    <col min="8708" max="8708" width="19" style="408" customWidth="1"/>
    <col min="8709" max="8960" width="9" style="408"/>
    <col min="8961" max="8961" width="7" style="408" customWidth="1"/>
    <col min="8962" max="8962" width="78.83203125" style="408" customWidth="1"/>
    <col min="8963" max="8963" width="3" style="408" customWidth="1"/>
    <col min="8964" max="8964" width="19" style="408" customWidth="1"/>
    <col min="8965" max="9216" width="9" style="408"/>
    <col min="9217" max="9217" width="7" style="408" customWidth="1"/>
    <col min="9218" max="9218" width="78.83203125" style="408" customWidth="1"/>
    <col min="9219" max="9219" width="3" style="408" customWidth="1"/>
    <col min="9220" max="9220" width="19" style="408" customWidth="1"/>
    <col min="9221" max="9472" width="9" style="408"/>
    <col min="9473" max="9473" width="7" style="408" customWidth="1"/>
    <col min="9474" max="9474" width="78.83203125" style="408" customWidth="1"/>
    <col min="9475" max="9475" width="3" style="408" customWidth="1"/>
    <col min="9476" max="9476" width="19" style="408" customWidth="1"/>
    <col min="9477" max="9728" width="9" style="408"/>
    <col min="9729" max="9729" width="7" style="408" customWidth="1"/>
    <col min="9730" max="9730" width="78.83203125" style="408" customWidth="1"/>
    <col min="9731" max="9731" width="3" style="408" customWidth="1"/>
    <col min="9732" max="9732" width="19" style="408" customWidth="1"/>
    <col min="9733" max="9984" width="9" style="408"/>
    <col min="9985" max="9985" width="7" style="408" customWidth="1"/>
    <col min="9986" max="9986" width="78.83203125" style="408" customWidth="1"/>
    <col min="9987" max="9987" width="3" style="408" customWidth="1"/>
    <col min="9988" max="9988" width="19" style="408" customWidth="1"/>
    <col min="9989" max="10240" width="9" style="408"/>
    <col min="10241" max="10241" width="7" style="408" customWidth="1"/>
    <col min="10242" max="10242" width="78.83203125" style="408" customWidth="1"/>
    <col min="10243" max="10243" width="3" style="408" customWidth="1"/>
    <col min="10244" max="10244" width="19" style="408" customWidth="1"/>
    <col min="10245" max="10496" width="9" style="408"/>
    <col min="10497" max="10497" width="7" style="408" customWidth="1"/>
    <col min="10498" max="10498" width="78.83203125" style="408" customWidth="1"/>
    <col min="10499" max="10499" width="3" style="408" customWidth="1"/>
    <col min="10500" max="10500" width="19" style="408" customWidth="1"/>
    <col min="10501" max="10752" width="9" style="408"/>
    <col min="10753" max="10753" width="7" style="408" customWidth="1"/>
    <col min="10754" max="10754" width="78.83203125" style="408" customWidth="1"/>
    <col min="10755" max="10755" width="3" style="408" customWidth="1"/>
    <col min="10756" max="10756" width="19" style="408" customWidth="1"/>
    <col min="10757" max="11008" width="9" style="408"/>
    <col min="11009" max="11009" width="7" style="408" customWidth="1"/>
    <col min="11010" max="11010" width="78.83203125" style="408" customWidth="1"/>
    <col min="11011" max="11011" width="3" style="408" customWidth="1"/>
    <col min="11012" max="11012" width="19" style="408" customWidth="1"/>
    <col min="11013" max="11264" width="9" style="408"/>
    <col min="11265" max="11265" width="7" style="408" customWidth="1"/>
    <col min="11266" max="11266" width="78.83203125" style="408" customWidth="1"/>
    <col min="11267" max="11267" width="3" style="408" customWidth="1"/>
    <col min="11268" max="11268" width="19" style="408" customWidth="1"/>
    <col min="11269" max="11520" width="9" style="408"/>
    <col min="11521" max="11521" width="7" style="408" customWidth="1"/>
    <col min="11522" max="11522" width="78.83203125" style="408" customWidth="1"/>
    <col min="11523" max="11523" width="3" style="408" customWidth="1"/>
    <col min="11524" max="11524" width="19" style="408" customWidth="1"/>
    <col min="11525" max="11776" width="9" style="408"/>
    <col min="11777" max="11777" width="7" style="408" customWidth="1"/>
    <col min="11778" max="11778" width="78.83203125" style="408" customWidth="1"/>
    <col min="11779" max="11779" width="3" style="408" customWidth="1"/>
    <col min="11780" max="11780" width="19" style="408" customWidth="1"/>
    <col min="11781" max="12032" width="9" style="408"/>
    <col min="12033" max="12033" width="7" style="408" customWidth="1"/>
    <col min="12034" max="12034" width="78.83203125" style="408" customWidth="1"/>
    <col min="12035" max="12035" width="3" style="408" customWidth="1"/>
    <col min="12036" max="12036" width="19" style="408" customWidth="1"/>
    <col min="12037" max="12288" width="9" style="408"/>
    <col min="12289" max="12289" width="7" style="408" customWidth="1"/>
    <col min="12290" max="12290" width="78.83203125" style="408" customWidth="1"/>
    <col min="12291" max="12291" width="3" style="408" customWidth="1"/>
    <col min="12292" max="12292" width="19" style="408" customWidth="1"/>
    <col min="12293" max="12544" width="9" style="408"/>
    <col min="12545" max="12545" width="7" style="408" customWidth="1"/>
    <col min="12546" max="12546" width="78.83203125" style="408" customWidth="1"/>
    <col min="12547" max="12547" width="3" style="408" customWidth="1"/>
    <col min="12548" max="12548" width="19" style="408" customWidth="1"/>
    <col min="12549" max="12800" width="9" style="408"/>
    <col min="12801" max="12801" width="7" style="408" customWidth="1"/>
    <col min="12802" max="12802" width="78.83203125" style="408" customWidth="1"/>
    <col min="12803" max="12803" width="3" style="408" customWidth="1"/>
    <col min="12804" max="12804" width="19" style="408" customWidth="1"/>
    <col min="12805" max="13056" width="9" style="408"/>
    <col min="13057" max="13057" width="7" style="408" customWidth="1"/>
    <col min="13058" max="13058" width="78.83203125" style="408" customWidth="1"/>
    <col min="13059" max="13059" width="3" style="408" customWidth="1"/>
    <col min="13060" max="13060" width="19" style="408" customWidth="1"/>
    <col min="13061" max="13312" width="9" style="408"/>
    <col min="13313" max="13313" width="7" style="408" customWidth="1"/>
    <col min="13314" max="13314" width="78.83203125" style="408" customWidth="1"/>
    <col min="13315" max="13315" width="3" style="408" customWidth="1"/>
    <col min="13316" max="13316" width="19" style="408" customWidth="1"/>
    <col min="13317" max="13568" width="9" style="408"/>
    <col min="13569" max="13569" width="7" style="408" customWidth="1"/>
    <col min="13570" max="13570" width="78.83203125" style="408" customWidth="1"/>
    <col min="13571" max="13571" width="3" style="408" customWidth="1"/>
    <col min="13572" max="13572" width="19" style="408" customWidth="1"/>
    <col min="13573" max="13824" width="9" style="408"/>
    <col min="13825" max="13825" width="7" style="408" customWidth="1"/>
    <col min="13826" max="13826" width="78.83203125" style="408" customWidth="1"/>
    <col min="13827" max="13827" width="3" style="408" customWidth="1"/>
    <col min="13828" max="13828" width="19" style="408" customWidth="1"/>
    <col min="13829" max="14080" width="9" style="408"/>
    <col min="14081" max="14081" width="7" style="408" customWidth="1"/>
    <col min="14082" max="14082" width="78.83203125" style="408" customWidth="1"/>
    <col min="14083" max="14083" width="3" style="408" customWidth="1"/>
    <col min="14084" max="14084" width="19" style="408" customWidth="1"/>
    <col min="14085" max="14336" width="9" style="408"/>
    <col min="14337" max="14337" width="7" style="408" customWidth="1"/>
    <col min="14338" max="14338" width="78.83203125" style="408" customWidth="1"/>
    <col min="14339" max="14339" width="3" style="408" customWidth="1"/>
    <col min="14340" max="14340" width="19" style="408" customWidth="1"/>
    <col min="14341" max="14592" width="9" style="408"/>
    <col min="14593" max="14593" width="7" style="408" customWidth="1"/>
    <col min="14594" max="14594" width="78.83203125" style="408" customWidth="1"/>
    <col min="14595" max="14595" width="3" style="408" customWidth="1"/>
    <col min="14596" max="14596" width="19" style="408" customWidth="1"/>
    <col min="14597" max="14848" width="9" style="408"/>
    <col min="14849" max="14849" width="7" style="408" customWidth="1"/>
    <col min="14850" max="14850" width="78.83203125" style="408" customWidth="1"/>
    <col min="14851" max="14851" width="3" style="408" customWidth="1"/>
    <col min="14852" max="14852" width="19" style="408" customWidth="1"/>
    <col min="14853" max="15104" width="9" style="408"/>
    <col min="15105" max="15105" width="7" style="408" customWidth="1"/>
    <col min="15106" max="15106" width="78.83203125" style="408" customWidth="1"/>
    <col min="15107" max="15107" width="3" style="408" customWidth="1"/>
    <col min="15108" max="15108" width="19" style="408" customWidth="1"/>
    <col min="15109" max="15360" width="9" style="408"/>
    <col min="15361" max="15361" width="7" style="408" customWidth="1"/>
    <col min="15362" max="15362" width="78.83203125" style="408" customWidth="1"/>
    <col min="15363" max="15363" width="3" style="408" customWidth="1"/>
    <col min="15364" max="15364" width="19" style="408" customWidth="1"/>
    <col min="15365" max="15616" width="9" style="408"/>
    <col min="15617" max="15617" width="7" style="408" customWidth="1"/>
    <col min="15618" max="15618" width="78.83203125" style="408" customWidth="1"/>
    <col min="15619" max="15619" width="3" style="408" customWidth="1"/>
    <col min="15620" max="15620" width="19" style="408" customWidth="1"/>
    <col min="15621" max="15872" width="9" style="408"/>
    <col min="15873" max="15873" width="7" style="408" customWidth="1"/>
    <col min="15874" max="15874" width="78.83203125" style="408" customWidth="1"/>
    <col min="15875" max="15875" width="3" style="408" customWidth="1"/>
    <col min="15876" max="15876" width="19" style="408" customWidth="1"/>
    <col min="15877" max="16128" width="9" style="408"/>
    <col min="16129" max="16129" width="7" style="408" customWidth="1"/>
    <col min="16130" max="16130" width="78.83203125" style="408" customWidth="1"/>
    <col min="16131" max="16131" width="3" style="408" customWidth="1"/>
    <col min="16132" max="16132" width="19" style="408" customWidth="1"/>
    <col min="16133" max="16384" width="9" style="408"/>
  </cols>
  <sheetData>
    <row r="1" spans="1:4" ht="15">
      <c r="A1" s="108">
        <v>3</v>
      </c>
      <c r="B1" s="109" t="s">
        <v>2395</v>
      </c>
      <c r="C1" s="33"/>
      <c r="D1" s="21"/>
    </row>
    <row r="2" spans="1:4" ht="15">
      <c r="A2" s="167">
        <v>3.1</v>
      </c>
      <c r="B2" s="110" t="s">
        <v>254</v>
      </c>
      <c r="C2" s="33"/>
      <c r="D2" s="21"/>
    </row>
    <row r="3" spans="1:4" ht="15">
      <c r="B3" s="695" t="s">
        <v>2396</v>
      </c>
      <c r="C3" s="33"/>
      <c r="D3" s="21"/>
    </row>
    <row r="4" spans="1:4" ht="15">
      <c r="B4" s="103" t="s">
        <v>2329</v>
      </c>
      <c r="C4" s="663"/>
    </row>
    <row r="5" spans="1:4" ht="15">
      <c r="B5" s="695" t="s">
        <v>256</v>
      </c>
      <c r="C5" s="33"/>
      <c r="D5" s="21"/>
    </row>
    <row r="6" spans="1:4" ht="15">
      <c r="B6" s="103" t="s">
        <v>2397</v>
      </c>
      <c r="C6" s="663"/>
    </row>
    <row r="7" spans="1:4">
      <c r="B7" s="103"/>
      <c r="C7" s="663"/>
    </row>
    <row r="8" spans="1:4" ht="15">
      <c r="A8" s="167">
        <v>3.2</v>
      </c>
      <c r="B8" s="107" t="s">
        <v>259</v>
      </c>
      <c r="C8" s="663"/>
    </row>
    <row r="9" spans="1:4" ht="15">
      <c r="B9" s="103" t="s">
        <v>2398</v>
      </c>
      <c r="C9" s="663"/>
    </row>
    <row r="10" spans="1:4" ht="15">
      <c r="B10" s="103" t="s">
        <v>2399</v>
      </c>
      <c r="C10" s="663"/>
    </row>
    <row r="11" spans="1:4" ht="15">
      <c r="B11" s="103" t="s">
        <v>2400</v>
      </c>
      <c r="C11" s="663"/>
    </row>
    <row r="12" spans="1:4">
      <c r="C12" s="663"/>
    </row>
    <row r="13" spans="1:4" ht="15">
      <c r="A13" s="162" t="s">
        <v>261</v>
      </c>
      <c r="B13" s="695" t="s">
        <v>262</v>
      </c>
      <c r="C13" s="663"/>
    </row>
    <row r="14" spans="1:4" ht="15">
      <c r="A14" s="162"/>
      <c r="B14" s="103" t="s">
        <v>2330</v>
      </c>
      <c r="C14" s="663"/>
    </row>
    <row r="15" spans="1:4">
      <c r="B15" s="103"/>
      <c r="C15" s="663"/>
    </row>
    <row r="16" spans="1:4" ht="15">
      <c r="A16" s="167">
        <v>3.3</v>
      </c>
      <c r="B16" s="107" t="s">
        <v>263</v>
      </c>
      <c r="C16" s="663"/>
    </row>
    <row r="17" spans="1:4" ht="15">
      <c r="B17" s="103" t="s">
        <v>2401</v>
      </c>
      <c r="C17" s="33"/>
      <c r="D17" s="21"/>
    </row>
    <row r="18" spans="1:4" ht="31.5" customHeight="1">
      <c r="B18" s="696"/>
      <c r="C18" s="663"/>
    </row>
    <row r="19" spans="1:4" ht="33.75" customHeight="1">
      <c r="B19" s="103" t="s">
        <v>264</v>
      </c>
      <c r="C19" s="663"/>
    </row>
    <row r="20" spans="1:4">
      <c r="B20" s="103"/>
      <c r="C20" s="663"/>
    </row>
    <row r="21" spans="1:4" ht="15">
      <c r="A21" s="167">
        <v>3.4</v>
      </c>
      <c r="B21" s="107" t="s">
        <v>265</v>
      </c>
      <c r="C21" s="663"/>
    </row>
    <row r="22" spans="1:4" ht="15">
      <c r="B22" s="103" t="s">
        <v>266</v>
      </c>
      <c r="C22" s="663"/>
    </row>
    <row r="23" spans="1:4">
      <c r="B23" s="103"/>
      <c r="C23" s="663"/>
    </row>
    <row r="24" spans="1:4" ht="15">
      <c r="A24" s="167">
        <v>3.5</v>
      </c>
      <c r="B24" s="107" t="s">
        <v>267</v>
      </c>
      <c r="C24" s="33"/>
      <c r="D24" s="21"/>
    </row>
    <row r="25" spans="1:4" ht="80">
      <c r="B25" s="675" t="s">
        <v>2402</v>
      </c>
      <c r="C25" s="663"/>
    </row>
    <row r="26" spans="1:4">
      <c r="B26" s="103"/>
      <c r="C26" s="663"/>
    </row>
    <row r="27" spans="1:4" ht="15">
      <c r="A27" s="167">
        <v>3.6</v>
      </c>
      <c r="B27" s="107" t="s">
        <v>268</v>
      </c>
      <c r="C27" s="663"/>
    </row>
    <row r="28" spans="1:4" ht="182.25" customHeight="1">
      <c r="B28" s="103" t="s">
        <v>2403</v>
      </c>
      <c r="C28" s="663"/>
    </row>
    <row r="29" spans="1:4">
      <c r="B29" s="697"/>
      <c r="C29" s="663"/>
    </row>
    <row r="30" spans="1:4">
      <c r="B30" s="103"/>
      <c r="C30" s="663"/>
    </row>
    <row r="31" spans="1:4" ht="15">
      <c r="A31" s="167">
        <v>3.7</v>
      </c>
      <c r="B31" s="107" t="s">
        <v>269</v>
      </c>
      <c r="C31" s="663"/>
    </row>
    <row r="32" spans="1:4" ht="60">
      <c r="A32" s="162"/>
      <c r="B32" s="103" t="s">
        <v>2404</v>
      </c>
      <c r="C32" s="33"/>
      <c r="D32" s="21"/>
    </row>
    <row r="33" spans="1:4" ht="15">
      <c r="A33" s="162" t="s">
        <v>270</v>
      </c>
      <c r="B33" s="695" t="s">
        <v>271</v>
      </c>
      <c r="C33" s="33"/>
      <c r="D33" s="21"/>
    </row>
    <row r="34" spans="1:4" ht="15">
      <c r="B34" s="103" t="s">
        <v>2371</v>
      </c>
      <c r="C34" s="663"/>
    </row>
    <row r="35" spans="1:4">
      <c r="B35" s="103"/>
      <c r="C35" s="33"/>
      <c r="D35" s="33"/>
    </row>
    <row r="36" spans="1:4" ht="15">
      <c r="A36" s="167">
        <v>3.8</v>
      </c>
      <c r="B36" s="107" t="s">
        <v>272</v>
      </c>
      <c r="C36" s="663"/>
      <c r="D36" s="663"/>
    </row>
    <row r="37" spans="1:4" ht="15">
      <c r="A37" s="162" t="s">
        <v>273</v>
      </c>
      <c r="B37" s="695" t="s">
        <v>274</v>
      </c>
      <c r="C37" s="663"/>
      <c r="D37" s="663"/>
    </row>
    <row r="38" spans="1:4" ht="15">
      <c r="B38" s="103" t="s">
        <v>2405</v>
      </c>
      <c r="C38" s="663"/>
      <c r="D38" s="663"/>
    </row>
    <row r="39" spans="1:4" ht="15">
      <c r="B39" s="103" t="s">
        <v>2406</v>
      </c>
      <c r="C39" s="663"/>
      <c r="D39" s="663"/>
    </row>
    <row r="40" spans="1:4" ht="15">
      <c r="B40" s="103" t="s">
        <v>2407</v>
      </c>
      <c r="C40" s="663"/>
      <c r="D40" s="663"/>
    </row>
    <row r="41" spans="1:4" ht="15">
      <c r="B41" s="103" t="s">
        <v>2408</v>
      </c>
      <c r="C41" s="33"/>
      <c r="D41" s="33"/>
    </row>
    <row r="42" spans="1:4" ht="15">
      <c r="B42" s="103" t="s">
        <v>2409</v>
      </c>
      <c r="C42" s="663"/>
      <c r="D42" s="663"/>
    </row>
    <row r="43" spans="1:4">
      <c r="B43" s="103"/>
      <c r="C43" s="663"/>
    </row>
    <row r="44" spans="1:4" ht="15">
      <c r="A44" s="167">
        <v>3.9</v>
      </c>
      <c r="B44" s="107" t="s">
        <v>276</v>
      </c>
      <c r="C44" s="33"/>
      <c r="D44" s="21"/>
    </row>
    <row r="45" spans="1:4" ht="99" customHeight="1">
      <c r="B45" s="103" t="s">
        <v>2410</v>
      </c>
      <c r="C45" s="698"/>
      <c r="D45" s="29"/>
    </row>
    <row r="46" spans="1:4" ht="90">
      <c r="B46" s="103" t="s">
        <v>277</v>
      </c>
      <c r="C46" s="663"/>
    </row>
    <row r="47" spans="1:4">
      <c r="B47" s="103"/>
      <c r="C47" s="33"/>
      <c r="D47" s="21"/>
    </row>
    <row r="48" spans="1:4">
      <c r="B48" s="103"/>
      <c r="C48" s="15"/>
      <c r="D48" s="30"/>
    </row>
    <row r="49" spans="1:4" ht="15">
      <c r="A49" s="164">
        <v>3.1</v>
      </c>
      <c r="B49" s="107" t="s">
        <v>278</v>
      </c>
      <c r="C49" s="15"/>
      <c r="D49" s="30"/>
    </row>
    <row r="50" spans="1:4" ht="30">
      <c r="A50" s="162"/>
      <c r="B50" s="103" t="s">
        <v>279</v>
      </c>
      <c r="C50" s="663"/>
    </row>
    <row r="51" spans="1:4" ht="15">
      <c r="A51" s="162" t="s">
        <v>280</v>
      </c>
      <c r="B51" s="695" t="s">
        <v>281</v>
      </c>
      <c r="C51" s="663"/>
    </row>
    <row r="52" spans="1:4" ht="15">
      <c r="A52" s="163"/>
      <c r="B52" s="103" t="s">
        <v>2371</v>
      </c>
      <c r="C52" s="33"/>
      <c r="D52" s="33"/>
    </row>
    <row r="53" spans="1:4" ht="15">
      <c r="A53" s="289">
        <v>3.11</v>
      </c>
      <c r="B53" s="107" t="s">
        <v>283</v>
      </c>
      <c r="C53" s="15"/>
      <c r="D53" s="30"/>
    </row>
    <row r="54" spans="1:4" ht="105">
      <c r="B54" s="103" t="s">
        <v>284</v>
      </c>
      <c r="C54" s="663"/>
    </row>
    <row r="55" spans="1:4">
      <c r="B55" s="697"/>
      <c r="C55" s="33"/>
      <c r="D55" s="33"/>
    </row>
    <row r="56" spans="1:4">
      <c r="A56" s="166"/>
      <c r="B56" s="699"/>
      <c r="C56" s="33"/>
      <c r="D56" s="33"/>
    </row>
  </sheetData>
  <pageMargins left="0.75" right="0.75" top="1" bottom="1" header="0.5" footer="0.5"/>
  <pageSetup paperSize="9" scale="9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39"/>
  <sheetViews>
    <sheetView view="pageBreakPreview" zoomScaleNormal="100" workbookViewId="0"/>
  </sheetViews>
  <sheetFormatPr baseColWidth="10" defaultColWidth="9" defaultRowHeight="14"/>
  <cols>
    <col min="1" max="1" width="5.6640625" style="161" customWidth="1"/>
    <col min="2" max="2" width="76.5" style="11" customWidth="1"/>
    <col min="3" max="16384" width="9" style="1"/>
  </cols>
  <sheetData>
    <row r="1" spans="1:2" ht="15">
      <c r="A1" s="108">
        <v>4</v>
      </c>
      <c r="B1" s="109" t="s">
        <v>285</v>
      </c>
    </row>
    <row r="2" spans="1:2" ht="75.75" customHeight="1">
      <c r="A2" s="167">
        <v>4.0999999999999996</v>
      </c>
      <c r="B2" s="110" t="s">
        <v>286</v>
      </c>
    </row>
    <row r="3" spans="1:2" ht="160">
      <c r="B3" s="700" t="s">
        <v>2411</v>
      </c>
    </row>
    <row r="4" spans="1:2" ht="144">
      <c r="B4" s="664" t="s">
        <v>2412</v>
      </c>
    </row>
    <row r="5" spans="1:2" ht="15">
      <c r="B5" s="700"/>
    </row>
    <row r="6" spans="1:2" ht="15">
      <c r="B6" s="700"/>
    </row>
    <row r="7" spans="1:2" ht="32">
      <c r="B7" s="700" t="s">
        <v>2413</v>
      </c>
    </row>
    <row r="8" spans="1:2" ht="16">
      <c r="B8" s="700" t="s">
        <v>2414</v>
      </c>
    </row>
    <row r="9" spans="1:2" ht="16">
      <c r="B9" s="700" t="s">
        <v>2415</v>
      </c>
    </row>
    <row r="10" spans="1:2" ht="16">
      <c r="B10" s="700" t="s">
        <v>2416</v>
      </c>
    </row>
    <row r="11" spans="1:2" ht="16">
      <c r="B11" s="700" t="s">
        <v>2417</v>
      </c>
    </row>
    <row r="12" spans="1:2" ht="16">
      <c r="B12" s="700" t="s">
        <v>2418</v>
      </c>
    </row>
    <row r="13" spans="1:2" ht="16">
      <c r="B13" s="700" t="s">
        <v>2419</v>
      </c>
    </row>
    <row r="14" spans="1:2" ht="16">
      <c r="B14" s="700" t="s">
        <v>2420</v>
      </c>
    </row>
    <row r="15" spans="1:2" ht="16">
      <c r="B15" s="700" t="s">
        <v>2421</v>
      </c>
    </row>
    <row r="16" spans="1:2" ht="16">
      <c r="B16" s="700" t="s">
        <v>2422</v>
      </c>
    </row>
    <row r="17" spans="1:2" ht="16">
      <c r="B17" s="700" t="s">
        <v>2423</v>
      </c>
    </row>
    <row r="18" spans="1:2" ht="16">
      <c r="B18" s="700" t="s">
        <v>2424</v>
      </c>
    </row>
    <row r="19" spans="1:2" ht="16">
      <c r="B19" s="700" t="s">
        <v>2425</v>
      </c>
    </row>
    <row r="20" spans="1:2" ht="16">
      <c r="B20" s="700" t="s">
        <v>2426</v>
      </c>
    </row>
    <row r="21" spans="1:2" ht="16">
      <c r="B21" s="700" t="s">
        <v>2427</v>
      </c>
    </row>
    <row r="22" spans="1:2" ht="16">
      <c r="B22" s="700" t="s">
        <v>2428</v>
      </c>
    </row>
    <row r="23" spans="1:2" ht="15">
      <c r="B23" s="700"/>
    </row>
    <row r="24" spans="1:2" ht="32">
      <c r="B24" s="664" t="s">
        <v>2429</v>
      </c>
    </row>
    <row r="25" spans="1:2" ht="16">
      <c r="B25" s="700" t="s">
        <v>2430</v>
      </c>
    </row>
    <row r="26" spans="1:2" ht="16">
      <c r="B26" s="700" t="s">
        <v>2431</v>
      </c>
    </row>
    <row r="27" spans="1:2" ht="16">
      <c r="A27" s="168"/>
      <c r="B27" s="700" t="s">
        <v>2432</v>
      </c>
    </row>
    <row r="28" spans="1:2" ht="16">
      <c r="B28" s="700" t="s">
        <v>2433</v>
      </c>
    </row>
    <row r="29" spans="1:2" ht="16">
      <c r="B29" s="700" t="s">
        <v>2434</v>
      </c>
    </row>
    <row r="30" spans="1:2" ht="16">
      <c r="B30" s="700" t="s">
        <v>2435</v>
      </c>
    </row>
    <row r="31" spans="1:2" ht="16">
      <c r="B31" s="664" t="s">
        <v>2436</v>
      </c>
    </row>
    <row r="32" spans="1:2" ht="15">
      <c r="B32" s="700"/>
    </row>
    <row r="33" spans="2:2" ht="16">
      <c r="B33" s="700" t="s">
        <v>2437</v>
      </c>
    </row>
    <row r="34" spans="2:2" ht="16">
      <c r="B34" s="664" t="s">
        <v>2438</v>
      </c>
    </row>
    <row r="35" spans="2:2" ht="16">
      <c r="B35" s="700" t="s">
        <v>2439</v>
      </c>
    </row>
    <row r="36" spans="2:2" ht="16">
      <c r="B36" s="700" t="s">
        <v>2440</v>
      </c>
    </row>
    <row r="37" spans="2:2" ht="16">
      <c r="B37" s="700" t="s">
        <v>2441</v>
      </c>
    </row>
    <row r="38" spans="2:2" ht="16">
      <c r="B38" s="700" t="s">
        <v>2442</v>
      </c>
    </row>
    <row r="39" spans="2:2" ht="16">
      <c r="B39" s="700" t="s">
        <v>2443</v>
      </c>
    </row>
  </sheetData>
  <phoneticPr fontId="7" type="noConversion"/>
  <pageMargins left="0.75" right="0.75" top="1" bottom="1" header="0.5" footer="0.5"/>
  <pageSetup paperSize="9" orientation="portrait"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84"/>
  <sheetViews>
    <sheetView view="pageBreakPreview" zoomScaleNormal="100" zoomScaleSheetLayoutView="100" workbookViewId="0"/>
  </sheetViews>
  <sheetFormatPr baseColWidth="10" defaultColWidth="9.1640625" defaultRowHeight="14"/>
  <cols>
    <col min="1" max="1" width="6.83203125" style="162" customWidth="1"/>
    <col min="2" max="2" width="79.1640625" style="35" customWidth="1"/>
    <col min="3" max="3" width="2.5" style="35" customWidth="1"/>
    <col min="4" max="16384" width="9.1640625" style="659"/>
  </cols>
  <sheetData>
    <row r="1" spans="1:5">
      <c r="A1" s="701">
        <v>5</v>
      </c>
      <c r="B1" s="702" t="s">
        <v>2444</v>
      </c>
      <c r="C1" s="703"/>
    </row>
    <row r="2" spans="1:5">
      <c r="A2" s="704">
        <v>5.0999999999999996</v>
      </c>
      <c r="B2" s="705" t="s">
        <v>386</v>
      </c>
      <c r="C2" s="703"/>
    </row>
    <row r="3" spans="1:5" ht="84">
      <c r="A3" s="706"/>
      <c r="B3" s="707" t="s">
        <v>2445</v>
      </c>
      <c r="C3" s="703"/>
    </row>
    <row r="4" spans="1:5">
      <c r="A4" s="706"/>
      <c r="B4" s="708"/>
      <c r="C4" s="703"/>
      <c r="D4" s="33"/>
      <c r="E4" s="663"/>
    </row>
    <row r="5" spans="1:5">
      <c r="A5" s="709" t="s">
        <v>287</v>
      </c>
      <c r="B5" s="710" t="s">
        <v>389</v>
      </c>
      <c r="C5" s="711"/>
      <c r="D5" s="15"/>
      <c r="E5" s="663"/>
    </row>
    <row r="6" spans="1:5">
      <c r="A6" s="712"/>
      <c r="B6" s="707" t="s">
        <v>2446</v>
      </c>
      <c r="C6" s="711"/>
      <c r="D6" s="663"/>
      <c r="E6" s="663"/>
    </row>
    <row r="7" spans="1:5">
      <c r="A7" s="706"/>
      <c r="B7" s="713"/>
      <c r="C7" s="703"/>
    </row>
    <row r="8" spans="1:5">
      <c r="A8" s="706"/>
      <c r="B8" s="713"/>
      <c r="C8" s="707"/>
    </row>
    <row r="9" spans="1:5">
      <c r="A9" s="706"/>
      <c r="B9" s="714"/>
      <c r="C9" s="707"/>
    </row>
    <row r="10" spans="1:5">
      <c r="A10" s="715"/>
      <c r="B10" s="713"/>
      <c r="C10" s="707"/>
    </row>
    <row r="11" spans="1:5">
      <c r="A11" s="706"/>
      <c r="B11" s="714"/>
      <c r="C11" s="716"/>
    </row>
    <row r="12" spans="1:5">
      <c r="A12" s="704">
        <v>5.2</v>
      </c>
      <c r="B12" s="717" t="s">
        <v>288</v>
      </c>
      <c r="C12" s="703"/>
    </row>
    <row r="13" spans="1:5">
      <c r="A13" s="706" t="s">
        <v>289</v>
      </c>
      <c r="B13" s="710" t="s">
        <v>290</v>
      </c>
      <c r="C13" s="703"/>
    </row>
    <row r="14" spans="1:5" ht="84">
      <c r="A14" s="715"/>
      <c r="B14" s="707" t="s">
        <v>2447</v>
      </c>
      <c r="C14" s="707"/>
    </row>
    <row r="15" spans="1:5">
      <c r="A15" s="715"/>
      <c r="B15" s="713"/>
      <c r="C15" s="707"/>
    </row>
    <row r="16" spans="1:5">
      <c r="A16" s="715"/>
      <c r="B16" s="714"/>
      <c r="C16" s="716"/>
    </row>
    <row r="17" spans="1:3">
      <c r="A17" s="715"/>
      <c r="B17" s="714"/>
      <c r="C17" s="716"/>
    </row>
    <row r="18" spans="1:3">
      <c r="A18" s="706" t="s">
        <v>291</v>
      </c>
      <c r="B18" s="710" t="s">
        <v>292</v>
      </c>
      <c r="C18" s="703"/>
    </row>
    <row r="19" spans="1:3">
      <c r="A19" s="706"/>
      <c r="B19" s="713" t="s">
        <v>2355</v>
      </c>
      <c r="C19" s="707"/>
    </row>
    <row r="20" spans="1:3">
      <c r="A20" s="706"/>
      <c r="B20" s="713"/>
      <c r="C20" s="707"/>
    </row>
    <row r="21" spans="1:3">
      <c r="A21" s="706"/>
      <c r="B21" s="713"/>
      <c r="C21" s="707"/>
    </row>
    <row r="22" spans="1:3">
      <c r="A22" s="706"/>
      <c r="B22" s="713"/>
      <c r="C22" s="707"/>
    </row>
    <row r="23" spans="1:3">
      <c r="A23" s="706" t="s">
        <v>293</v>
      </c>
      <c r="B23" s="710" t="s">
        <v>2448</v>
      </c>
      <c r="C23" s="703"/>
    </row>
    <row r="24" spans="1:3" ht="56">
      <c r="A24" s="706"/>
      <c r="B24" s="716" t="s">
        <v>2449</v>
      </c>
      <c r="C24" s="716"/>
    </row>
    <row r="25" spans="1:3">
      <c r="A25" s="706"/>
      <c r="B25" s="714"/>
      <c r="C25" s="716"/>
    </row>
    <row r="26" spans="1:3">
      <c r="A26" s="706"/>
      <c r="B26" s="714"/>
      <c r="C26" s="716"/>
    </row>
    <row r="27" spans="1:3">
      <c r="A27" s="706"/>
      <c r="B27" s="714"/>
      <c r="C27" s="716"/>
    </row>
    <row r="28" spans="1:3">
      <c r="A28" s="704">
        <v>5.3</v>
      </c>
      <c r="B28" s="717" t="s">
        <v>295</v>
      </c>
      <c r="C28" s="703"/>
    </row>
    <row r="29" spans="1:3">
      <c r="A29" s="706" t="s">
        <v>296</v>
      </c>
      <c r="B29" s="710" t="s">
        <v>297</v>
      </c>
      <c r="C29" s="703"/>
    </row>
    <row r="30" spans="1:3">
      <c r="A30" s="706"/>
      <c r="B30" s="707" t="s">
        <v>2450</v>
      </c>
      <c r="C30" s="707"/>
    </row>
    <row r="31" spans="1:3">
      <c r="A31" s="706"/>
      <c r="B31" s="716" t="s">
        <v>2451</v>
      </c>
      <c r="C31" s="707"/>
    </row>
    <row r="32" spans="1:3">
      <c r="A32" s="706"/>
      <c r="B32" s="716" t="s">
        <v>2452</v>
      </c>
      <c r="C32" s="707"/>
    </row>
    <row r="33" spans="1:3">
      <c r="A33" s="706"/>
      <c r="B33" s="716" t="s">
        <v>2453</v>
      </c>
      <c r="C33" s="707"/>
    </row>
    <row r="34" spans="1:3">
      <c r="A34" s="706"/>
      <c r="B34" s="716"/>
      <c r="C34" s="707"/>
    </row>
    <row r="35" spans="1:3">
      <c r="A35" s="706"/>
      <c r="B35" s="716"/>
      <c r="C35" s="707"/>
    </row>
    <row r="36" spans="1:3">
      <c r="A36" s="706" t="s">
        <v>298</v>
      </c>
      <c r="B36" s="710" t="s">
        <v>299</v>
      </c>
      <c r="C36" s="707"/>
    </row>
    <row r="37" spans="1:3" ht="154">
      <c r="A37" s="706"/>
      <c r="B37" s="707" t="s">
        <v>2454</v>
      </c>
      <c r="C37" s="707"/>
    </row>
    <row r="38" spans="1:3">
      <c r="A38" s="706" t="s">
        <v>300</v>
      </c>
      <c r="B38" s="710" t="s">
        <v>301</v>
      </c>
      <c r="C38" s="707"/>
    </row>
    <row r="39" spans="1:3">
      <c r="A39" s="706"/>
      <c r="B39" s="707" t="s">
        <v>2455</v>
      </c>
      <c r="C39" s="703"/>
    </row>
    <row r="40" spans="1:3">
      <c r="A40" s="706"/>
      <c r="B40" s="713"/>
      <c r="C40" s="707"/>
    </row>
    <row r="41" spans="1:3">
      <c r="A41" s="706"/>
      <c r="B41" s="713"/>
      <c r="C41" s="707"/>
    </row>
    <row r="42" spans="1:3">
      <c r="A42" s="706"/>
      <c r="B42" s="713"/>
      <c r="C42" s="707"/>
    </row>
    <row r="43" spans="1:3">
      <c r="A43" s="706" t="s">
        <v>302</v>
      </c>
      <c r="B43" s="710" t="s">
        <v>303</v>
      </c>
      <c r="C43" s="707"/>
    </row>
    <row r="44" spans="1:3">
      <c r="A44" s="706"/>
      <c r="B44" s="714" t="s">
        <v>2456</v>
      </c>
      <c r="C44" s="703"/>
    </row>
    <row r="45" spans="1:3">
      <c r="A45" s="715"/>
      <c r="B45" s="716" t="s">
        <v>2457</v>
      </c>
      <c r="C45" s="716"/>
    </row>
    <row r="46" spans="1:3">
      <c r="A46" s="715"/>
      <c r="B46" s="707" t="s">
        <v>2458</v>
      </c>
      <c r="C46" s="718"/>
    </row>
    <row r="47" spans="1:3" ht="28">
      <c r="A47" s="715"/>
      <c r="B47" s="707" t="s">
        <v>2459</v>
      </c>
      <c r="C47" s="718"/>
    </row>
    <row r="48" spans="1:3">
      <c r="A48" s="715"/>
      <c r="B48" s="713"/>
      <c r="C48" s="718"/>
    </row>
    <row r="49" spans="1:3">
      <c r="A49" s="706" t="s">
        <v>304</v>
      </c>
      <c r="B49" s="710" t="s">
        <v>305</v>
      </c>
      <c r="C49" s="707"/>
    </row>
    <row r="50" spans="1:3">
      <c r="A50" s="706"/>
      <c r="B50" s="707" t="s">
        <v>2460</v>
      </c>
      <c r="C50" s="703"/>
    </row>
    <row r="51" spans="1:3" ht="21" customHeight="1">
      <c r="A51" s="706"/>
      <c r="B51" s="716" t="s">
        <v>2461</v>
      </c>
      <c r="C51" s="707"/>
    </row>
    <row r="52" spans="1:3" ht="56">
      <c r="A52" s="715"/>
      <c r="B52" s="716" t="s">
        <v>2462</v>
      </c>
      <c r="C52" s="716"/>
    </row>
    <row r="53" spans="1:3">
      <c r="A53" s="715"/>
      <c r="B53" s="713"/>
      <c r="C53" s="716"/>
    </row>
    <row r="54" spans="1:3">
      <c r="A54" s="706" t="s">
        <v>306</v>
      </c>
      <c r="B54" s="710" t="s">
        <v>307</v>
      </c>
      <c r="C54" s="707"/>
    </row>
    <row r="55" spans="1:3">
      <c r="A55" s="706" t="s">
        <v>308</v>
      </c>
      <c r="B55" s="710" t="s">
        <v>309</v>
      </c>
      <c r="C55" s="703"/>
    </row>
    <row r="56" spans="1:3" ht="120" customHeight="1">
      <c r="A56" s="706"/>
      <c r="B56" s="707" t="s">
        <v>2463</v>
      </c>
      <c r="C56" s="703"/>
    </row>
    <row r="57" spans="1:3" ht="42">
      <c r="A57" s="706"/>
      <c r="B57" s="719" t="s">
        <v>2464</v>
      </c>
      <c r="C57" s="703"/>
    </row>
    <row r="58" spans="1:3" ht="28">
      <c r="A58" s="706"/>
      <c r="B58" s="719" t="s">
        <v>2465</v>
      </c>
      <c r="C58" s="703"/>
    </row>
    <row r="59" spans="1:3" ht="30" customHeight="1">
      <c r="A59" s="706"/>
      <c r="B59" s="719" t="s">
        <v>2466</v>
      </c>
      <c r="C59" s="703"/>
    </row>
    <row r="60" spans="1:3" ht="70">
      <c r="A60" s="715"/>
      <c r="B60" s="719" t="s">
        <v>2467</v>
      </c>
      <c r="C60" s="718"/>
    </row>
    <row r="61" spans="1:3" ht="56">
      <c r="A61" s="715"/>
      <c r="B61" s="719" t="s">
        <v>2468</v>
      </c>
      <c r="C61" s="718"/>
    </row>
    <row r="62" spans="1:3" ht="98">
      <c r="A62" s="715"/>
      <c r="B62" s="719" t="s">
        <v>2469</v>
      </c>
      <c r="C62" s="707"/>
    </row>
    <row r="63" spans="1:3" ht="28">
      <c r="A63" s="706"/>
      <c r="B63" s="719" t="s">
        <v>2470</v>
      </c>
      <c r="C63" s="703"/>
    </row>
    <row r="64" spans="1:3">
      <c r="A64" s="720" t="s">
        <v>310</v>
      </c>
      <c r="B64" s="710" t="s">
        <v>311</v>
      </c>
      <c r="C64" s="716"/>
    </row>
    <row r="65" spans="1:3">
      <c r="A65" s="706"/>
      <c r="B65" s="713" t="s">
        <v>2471</v>
      </c>
      <c r="C65" s="716"/>
    </row>
    <row r="66" spans="1:3">
      <c r="A66" s="706"/>
      <c r="B66" s="713" t="s">
        <v>2472</v>
      </c>
      <c r="C66" s="707"/>
    </row>
    <row r="67" spans="1:3">
      <c r="A67" s="706"/>
      <c r="B67" s="713"/>
      <c r="C67" s="707"/>
    </row>
    <row r="68" spans="1:3">
      <c r="A68" s="706" t="s">
        <v>312</v>
      </c>
      <c r="B68" s="710" t="s">
        <v>313</v>
      </c>
      <c r="C68" s="703"/>
    </row>
    <row r="69" spans="1:3">
      <c r="A69" s="706"/>
      <c r="B69" s="716" t="s">
        <v>2473</v>
      </c>
      <c r="C69" s="703"/>
    </row>
    <row r="70" spans="1:3">
      <c r="A70" s="706"/>
      <c r="B70" s="710"/>
      <c r="C70" s="703"/>
    </row>
    <row r="71" spans="1:3">
      <c r="A71" s="706">
        <v>5.4</v>
      </c>
      <c r="B71" s="721" t="s">
        <v>2474</v>
      </c>
      <c r="C71" s="703"/>
    </row>
    <row r="72" spans="1:3">
      <c r="A72" s="706" t="s">
        <v>315</v>
      </c>
      <c r="B72" s="710" t="s">
        <v>179</v>
      </c>
      <c r="C72" s="703"/>
    </row>
    <row r="73" spans="1:3">
      <c r="A73" s="706"/>
      <c r="B73" s="707" t="s">
        <v>2475</v>
      </c>
      <c r="C73" s="703"/>
    </row>
    <row r="74" spans="1:3">
      <c r="A74" s="706" t="s">
        <v>316</v>
      </c>
      <c r="B74" s="710" t="s">
        <v>317</v>
      </c>
      <c r="C74" s="703"/>
    </row>
    <row r="75" spans="1:3" ht="42">
      <c r="A75" s="706"/>
      <c r="B75" s="716" t="s">
        <v>2476</v>
      </c>
      <c r="C75" s="716"/>
    </row>
    <row r="76" spans="1:3">
      <c r="A76" s="706"/>
      <c r="B76" s="713"/>
      <c r="C76" s="707"/>
    </row>
    <row r="77" spans="1:3">
      <c r="A77" s="706"/>
      <c r="B77" s="713"/>
      <c r="C77" s="707"/>
    </row>
    <row r="78" spans="1:3">
      <c r="A78" s="706"/>
      <c r="B78" s="713"/>
      <c r="C78" s="707"/>
    </row>
    <row r="79" spans="1:3">
      <c r="A79" s="706" t="s">
        <v>318</v>
      </c>
      <c r="B79" s="710" t="s">
        <v>319</v>
      </c>
      <c r="C79" s="703"/>
    </row>
    <row r="80" spans="1:3" ht="28">
      <c r="A80" s="706"/>
      <c r="B80" s="716" t="s">
        <v>2477</v>
      </c>
      <c r="C80" s="716"/>
    </row>
    <row r="81" spans="1:3">
      <c r="A81" s="706"/>
      <c r="B81" s="713"/>
      <c r="C81" s="707"/>
    </row>
    <row r="82" spans="1:3">
      <c r="A82" s="706"/>
      <c r="B82" s="713"/>
      <c r="C82" s="707"/>
    </row>
    <row r="83" spans="1:3">
      <c r="A83" s="706"/>
      <c r="B83" s="713"/>
      <c r="C83" s="707"/>
    </row>
    <row r="84" spans="1:3">
      <c r="A84" s="706" t="s">
        <v>320</v>
      </c>
      <c r="B84" s="710" t="s">
        <v>412</v>
      </c>
      <c r="C84" s="703"/>
    </row>
    <row r="85" spans="1:3">
      <c r="A85" s="706"/>
      <c r="B85" s="713" t="s">
        <v>2478</v>
      </c>
      <c r="C85" s="707"/>
    </row>
    <row r="86" spans="1:3">
      <c r="A86" s="706"/>
      <c r="B86" s="713"/>
      <c r="C86" s="707"/>
    </row>
    <row r="87" spans="1:3">
      <c r="A87" s="706"/>
      <c r="B87" s="713"/>
      <c r="C87" s="707"/>
    </row>
    <row r="88" spans="1:3">
      <c r="A88" s="706"/>
      <c r="B88" s="713"/>
      <c r="C88" s="707"/>
    </row>
    <row r="89" spans="1:3">
      <c r="A89" s="706" t="s">
        <v>321</v>
      </c>
      <c r="B89" s="710" t="s">
        <v>322</v>
      </c>
      <c r="C89" s="703"/>
    </row>
    <row r="90" spans="1:3">
      <c r="A90" s="706"/>
      <c r="B90" s="713" t="s">
        <v>2479</v>
      </c>
      <c r="C90" s="707"/>
    </row>
    <row r="91" spans="1:3">
      <c r="A91" s="706"/>
      <c r="B91" s="713"/>
      <c r="C91" s="707"/>
    </row>
    <row r="92" spans="1:3">
      <c r="A92" s="706"/>
      <c r="B92" s="713"/>
      <c r="C92" s="707"/>
    </row>
    <row r="93" spans="1:3">
      <c r="A93" s="706"/>
      <c r="B93" s="713"/>
      <c r="C93" s="707"/>
    </row>
    <row r="94" spans="1:3">
      <c r="A94" s="706" t="s">
        <v>324</v>
      </c>
      <c r="B94" s="710" t="s">
        <v>325</v>
      </c>
      <c r="C94" s="703"/>
    </row>
    <row r="95" spans="1:3">
      <c r="A95" s="706"/>
      <c r="B95" s="713" t="s">
        <v>2480</v>
      </c>
      <c r="C95" s="707"/>
    </row>
    <row r="96" spans="1:3">
      <c r="A96" s="706"/>
      <c r="B96" s="713"/>
      <c r="C96" s="707"/>
    </row>
    <row r="97" spans="1:3">
      <c r="A97" s="706"/>
      <c r="B97" s="713"/>
      <c r="C97" s="707"/>
    </row>
    <row r="98" spans="1:3">
      <c r="A98" s="706"/>
      <c r="B98" s="713"/>
      <c r="C98" s="707"/>
    </row>
    <row r="99" spans="1:3">
      <c r="A99" s="704">
        <v>5.5</v>
      </c>
      <c r="B99" s="717" t="s">
        <v>326</v>
      </c>
      <c r="C99" s="703"/>
    </row>
    <row r="100" spans="1:3">
      <c r="A100" s="706" t="s">
        <v>327</v>
      </c>
      <c r="B100" s="710" t="s">
        <v>2481</v>
      </c>
      <c r="C100" s="703"/>
    </row>
    <row r="101" spans="1:3" ht="28">
      <c r="A101" s="706"/>
      <c r="B101" s="707" t="s">
        <v>2482</v>
      </c>
      <c r="C101" s="703"/>
    </row>
    <row r="102" spans="1:3">
      <c r="A102" s="706"/>
      <c r="B102" s="714"/>
      <c r="C102" s="716"/>
    </row>
    <row r="103" spans="1:3">
      <c r="A103" s="706"/>
      <c r="B103" s="714"/>
      <c r="C103" s="716"/>
    </row>
    <row r="104" spans="1:3">
      <c r="A104" s="706" t="s">
        <v>330</v>
      </c>
      <c r="B104" s="710" t="s">
        <v>333</v>
      </c>
      <c r="C104" s="703"/>
    </row>
    <row r="105" spans="1:3" ht="42">
      <c r="A105" s="706"/>
      <c r="B105" s="707" t="s">
        <v>2483</v>
      </c>
      <c r="C105" s="703"/>
    </row>
    <row r="106" spans="1:3">
      <c r="A106" s="706"/>
      <c r="B106" s="710"/>
      <c r="C106" s="703"/>
    </row>
    <row r="107" spans="1:3" ht="17.25" customHeight="1">
      <c r="A107" s="715"/>
      <c r="B107" s="714"/>
      <c r="C107" s="716"/>
    </row>
    <row r="108" spans="1:3">
      <c r="A108" s="706" t="s">
        <v>2484</v>
      </c>
      <c r="B108" s="710" t="s">
        <v>2485</v>
      </c>
      <c r="C108" s="703"/>
    </row>
    <row r="109" spans="1:3">
      <c r="A109" s="715"/>
      <c r="B109" s="707" t="s">
        <v>2486</v>
      </c>
      <c r="C109" s="718"/>
    </row>
    <row r="110" spans="1:3">
      <c r="A110" s="706"/>
      <c r="B110" s="707" t="s">
        <v>2487</v>
      </c>
      <c r="C110" s="703"/>
    </row>
    <row r="111" spans="1:3">
      <c r="A111" s="706"/>
      <c r="B111" s="707"/>
      <c r="C111" s="703"/>
    </row>
    <row r="112" spans="1:3" ht="28">
      <c r="A112" s="706" t="s">
        <v>332</v>
      </c>
      <c r="B112" s="710" t="s">
        <v>2488</v>
      </c>
      <c r="C112" s="703"/>
    </row>
    <row r="113" spans="1:3" ht="28">
      <c r="A113" s="706"/>
      <c r="B113" s="713" t="s">
        <v>2489</v>
      </c>
      <c r="C113" s="703"/>
    </row>
    <row r="114" spans="1:3">
      <c r="A114" s="706"/>
      <c r="B114" s="710"/>
      <c r="C114" s="703"/>
    </row>
    <row r="115" spans="1:3">
      <c r="A115" s="706"/>
      <c r="B115" s="710"/>
      <c r="C115" s="703"/>
    </row>
    <row r="116" spans="1:3">
      <c r="A116" s="706"/>
      <c r="B116" s="710"/>
      <c r="C116" s="703"/>
    </row>
    <row r="117" spans="1:3">
      <c r="A117" s="706"/>
      <c r="B117" s="710"/>
      <c r="C117" s="703"/>
    </row>
    <row r="118" spans="1:3">
      <c r="A118" s="704">
        <v>5.6</v>
      </c>
      <c r="B118" s="722" t="s">
        <v>336</v>
      </c>
      <c r="C118" s="723"/>
    </row>
    <row r="119" spans="1:3" ht="42">
      <c r="A119" s="706"/>
      <c r="B119" s="707" t="s">
        <v>2490</v>
      </c>
      <c r="C119" s="707"/>
    </row>
    <row r="120" spans="1:3">
      <c r="A120" s="706"/>
      <c r="B120" s="713"/>
      <c r="C120" s="707"/>
    </row>
    <row r="121" spans="1:3">
      <c r="A121" s="706"/>
      <c r="B121" s="713"/>
      <c r="C121" s="707"/>
    </row>
    <row r="122" spans="1:3">
      <c r="A122" s="706"/>
      <c r="B122" s="713"/>
      <c r="C122" s="707"/>
    </row>
    <row r="123" spans="1:3">
      <c r="A123" s="704">
        <v>5.7</v>
      </c>
      <c r="B123" s="717" t="s">
        <v>337</v>
      </c>
      <c r="C123" s="703"/>
    </row>
    <row r="124" spans="1:3" ht="42">
      <c r="A124" s="706"/>
      <c r="B124" s="716" t="s">
        <v>2491</v>
      </c>
      <c r="C124" s="716"/>
    </row>
    <row r="125" spans="1:3">
      <c r="A125" s="706"/>
      <c r="B125" s="714"/>
      <c r="C125" s="716"/>
    </row>
    <row r="126" spans="1:3">
      <c r="A126" s="706"/>
      <c r="B126" s="713"/>
      <c r="C126" s="707"/>
    </row>
    <row r="127" spans="1:3">
      <c r="A127" s="706"/>
      <c r="B127" s="713"/>
      <c r="C127" s="707"/>
    </row>
    <row r="128" spans="1:3">
      <c r="A128" s="704">
        <v>5.8</v>
      </c>
      <c r="B128" s="717" t="s">
        <v>338</v>
      </c>
      <c r="C128" s="703"/>
    </row>
    <row r="129" spans="1:3">
      <c r="A129" s="706" t="s">
        <v>339</v>
      </c>
      <c r="B129" s="710" t="s">
        <v>340</v>
      </c>
      <c r="C129" s="703"/>
    </row>
    <row r="130" spans="1:3" ht="28">
      <c r="A130" s="706"/>
      <c r="B130" s="707" t="s">
        <v>2492</v>
      </c>
      <c r="C130" s="707"/>
    </row>
    <row r="131" spans="1:3">
      <c r="A131" s="706"/>
      <c r="B131" s="713"/>
      <c r="C131" s="707"/>
    </row>
    <row r="132" spans="1:3">
      <c r="A132" s="706"/>
      <c r="B132" s="714"/>
      <c r="C132" s="716"/>
    </row>
    <row r="133" spans="1:3">
      <c r="A133" s="706"/>
      <c r="B133" s="714"/>
      <c r="C133" s="716"/>
    </row>
    <row r="134" spans="1:3">
      <c r="A134" s="706" t="s">
        <v>341</v>
      </c>
      <c r="B134" s="710" t="s">
        <v>342</v>
      </c>
      <c r="C134" s="703"/>
    </row>
    <row r="135" spans="1:3">
      <c r="A135" s="706"/>
      <c r="B135" s="716" t="s">
        <v>2493</v>
      </c>
      <c r="C135" s="716"/>
    </row>
    <row r="136" spans="1:3">
      <c r="A136" s="706"/>
      <c r="B136" s="716" t="s">
        <v>2494</v>
      </c>
      <c r="C136" s="716"/>
    </row>
    <row r="137" spans="1:3">
      <c r="A137" s="706"/>
      <c r="B137" s="713"/>
      <c r="C137" s="707"/>
    </row>
    <row r="138" spans="1:3">
      <c r="A138" s="706"/>
      <c r="B138" s="713"/>
      <c r="C138" s="707"/>
    </row>
    <row r="139" spans="1:3">
      <c r="A139" s="724">
        <v>5.9</v>
      </c>
      <c r="B139" s="717" t="s">
        <v>343</v>
      </c>
      <c r="C139" s="703"/>
    </row>
    <row r="140" spans="1:3">
      <c r="A140" s="706" t="s">
        <v>344</v>
      </c>
      <c r="B140" s="710" t="s">
        <v>345</v>
      </c>
      <c r="C140" s="703"/>
    </row>
    <row r="141" spans="1:3" ht="28">
      <c r="A141" s="706"/>
      <c r="B141" s="707" t="s">
        <v>2495</v>
      </c>
      <c r="C141" s="707"/>
    </row>
    <row r="142" spans="1:3">
      <c r="A142" s="706"/>
      <c r="B142" s="713"/>
      <c r="C142" s="707"/>
    </row>
    <row r="143" spans="1:3" ht="15" customHeight="1">
      <c r="A143" s="706"/>
      <c r="B143" s="713"/>
      <c r="C143" s="707"/>
    </row>
    <row r="144" spans="1:3">
      <c r="A144" s="706"/>
      <c r="B144" s="713"/>
      <c r="C144" s="707"/>
    </row>
    <row r="145" spans="1:3">
      <c r="A145" s="706" t="s">
        <v>346</v>
      </c>
      <c r="B145" s="710" t="s">
        <v>347</v>
      </c>
      <c r="C145" s="703"/>
    </row>
    <row r="146" spans="1:3" ht="28">
      <c r="A146" s="706"/>
      <c r="B146" s="707" t="s">
        <v>2496</v>
      </c>
      <c r="C146" s="707"/>
    </row>
    <row r="147" spans="1:3" ht="42" customHeight="1">
      <c r="A147" s="706"/>
      <c r="B147" s="716" t="s">
        <v>2497</v>
      </c>
      <c r="C147" s="707"/>
    </row>
    <row r="148" spans="1:3">
      <c r="A148" s="706"/>
      <c r="B148" s="716"/>
      <c r="C148" s="716"/>
    </row>
    <row r="149" spans="1:3">
      <c r="A149" s="706"/>
      <c r="B149" s="714"/>
      <c r="C149" s="716"/>
    </row>
    <row r="150" spans="1:3">
      <c r="A150" s="706" t="s">
        <v>348</v>
      </c>
      <c r="B150" s="710" t="s">
        <v>349</v>
      </c>
      <c r="C150" s="703"/>
    </row>
    <row r="151" spans="1:3">
      <c r="A151" s="706"/>
      <c r="B151" s="707" t="s">
        <v>2498</v>
      </c>
      <c r="C151" s="707"/>
    </row>
    <row r="152" spans="1:3" ht="56">
      <c r="A152" s="706"/>
      <c r="B152" s="707" t="s">
        <v>2499</v>
      </c>
      <c r="C152" s="707"/>
    </row>
    <row r="153" spans="1:3">
      <c r="A153" s="706"/>
      <c r="B153" s="713"/>
      <c r="C153" s="707"/>
    </row>
    <row r="154" spans="1:3">
      <c r="A154" s="706"/>
      <c r="B154" s="713"/>
      <c r="C154" s="707"/>
    </row>
    <row r="155" spans="1:3">
      <c r="A155" s="706" t="s">
        <v>350</v>
      </c>
      <c r="B155" s="710" t="s">
        <v>351</v>
      </c>
      <c r="C155" s="703"/>
    </row>
    <row r="156" spans="1:3">
      <c r="A156" s="706"/>
      <c r="B156" s="707" t="s">
        <v>2500</v>
      </c>
      <c r="C156" s="707"/>
    </row>
    <row r="157" spans="1:3">
      <c r="A157" s="706"/>
      <c r="B157" s="713"/>
      <c r="C157" s="707"/>
    </row>
    <row r="158" spans="1:3">
      <c r="A158" s="706"/>
      <c r="B158" s="713"/>
      <c r="C158" s="707"/>
    </row>
    <row r="159" spans="1:3">
      <c r="A159" s="706"/>
      <c r="B159" s="714"/>
      <c r="C159" s="716"/>
    </row>
    <row r="160" spans="1:3">
      <c r="A160" s="706" t="s">
        <v>352</v>
      </c>
      <c r="B160" s="710" t="s">
        <v>353</v>
      </c>
      <c r="C160" s="703"/>
    </row>
    <row r="161" spans="1:4">
      <c r="A161" s="706"/>
      <c r="B161" s="713" t="s">
        <v>2371</v>
      </c>
      <c r="C161" s="718"/>
    </row>
    <row r="162" spans="1:4">
      <c r="A162" s="706"/>
      <c r="B162" s="710"/>
      <c r="C162" s="703"/>
    </row>
    <row r="163" spans="1:4">
      <c r="A163" s="725">
        <v>5.0999999999999996</v>
      </c>
      <c r="B163" s="717" t="s">
        <v>355</v>
      </c>
      <c r="C163" s="723"/>
    </row>
    <row r="164" spans="1:4" s="408" customFormat="1" ht="38.25" customHeight="1">
      <c r="A164" s="706"/>
      <c r="B164" s="707" t="s">
        <v>2501</v>
      </c>
      <c r="C164" s="716"/>
      <c r="D164" s="28"/>
    </row>
    <row r="165" spans="1:4" s="408" customFormat="1" ht="36.75" customHeight="1">
      <c r="A165" s="726">
        <v>5.1100000000000003</v>
      </c>
      <c r="B165" s="1050" t="s">
        <v>2502</v>
      </c>
      <c r="C165" s="1051"/>
      <c r="D165" s="28"/>
    </row>
    <row r="166" spans="1:4" s="408" customFormat="1" ht="35.25" customHeight="1">
      <c r="A166" s="726"/>
      <c r="B166" s="1052" t="s">
        <v>2503</v>
      </c>
      <c r="C166" s="1053"/>
      <c r="D166" s="28"/>
    </row>
    <row r="167" spans="1:4" s="408" customFormat="1" ht="14.25" customHeight="1">
      <c r="A167" s="726"/>
      <c r="B167" s="1054" t="s">
        <v>358</v>
      </c>
      <c r="C167" s="1055"/>
      <c r="D167" s="28"/>
    </row>
    <row r="168" spans="1:4" s="408" customFormat="1">
      <c r="A168" s="720" t="s">
        <v>359</v>
      </c>
      <c r="B168" s="1048" t="s">
        <v>360</v>
      </c>
      <c r="C168" s="1049"/>
      <c r="D168" s="28"/>
    </row>
    <row r="169" spans="1:4" s="408" customFormat="1" ht="34.5" customHeight="1">
      <c r="A169" s="720"/>
      <c r="B169" s="707" t="s">
        <v>2504</v>
      </c>
      <c r="C169" s="707"/>
      <c r="D169" s="28"/>
    </row>
    <row r="170" spans="1:4" s="408" customFormat="1">
      <c r="A170" s="720" t="s">
        <v>362</v>
      </c>
      <c r="B170" s="1048" t="s">
        <v>363</v>
      </c>
      <c r="C170" s="1049"/>
      <c r="D170" s="28"/>
    </row>
    <row r="171" spans="1:4" s="408" customFormat="1" ht="31.5" customHeight="1">
      <c r="A171" s="720"/>
      <c r="B171" s="707" t="s">
        <v>2505</v>
      </c>
      <c r="C171" s="707"/>
      <c r="D171" s="28"/>
    </row>
    <row r="172" spans="1:4" s="408" customFormat="1">
      <c r="A172" s="720" t="s">
        <v>365</v>
      </c>
      <c r="B172" s="1048" t="s">
        <v>366</v>
      </c>
      <c r="C172" s="1049"/>
      <c r="D172" s="28"/>
    </row>
    <row r="173" spans="1:4" s="408" customFormat="1">
      <c r="A173" s="720"/>
      <c r="B173" s="707" t="s">
        <v>2355</v>
      </c>
      <c r="C173" s="707"/>
      <c r="D173" s="28"/>
    </row>
    <row r="174" spans="1:4">
      <c r="A174" s="720"/>
      <c r="B174" s="727"/>
      <c r="C174" s="707"/>
    </row>
    <row r="175" spans="1:4">
      <c r="B175" s="103"/>
      <c r="C175" s="12"/>
    </row>
    <row r="176" spans="1:4">
      <c r="B176" s="103"/>
      <c r="C176" s="121"/>
    </row>
    <row r="177" spans="1:3">
      <c r="A177" s="160"/>
      <c r="B177" s="104"/>
      <c r="C177" s="121"/>
    </row>
    <row r="178" spans="1:3">
      <c r="B178" s="433"/>
      <c r="C178" s="433"/>
    </row>
    <row r="179" spans="1:3">
      <c r="B179" s="433"/>
      <c r="C179" s="433"/>
    </row>
    <row r="180" spans="1:3">
      <c r="B180" s="433"/>
      <c r="C180" s="433"/>
    </row>
    <row r="181" spans="1:3">
      <c r="B181" s="433"/>
      <c r="C181" s="433"/>
    </row>
    <row r="182" spans="1:3">
      <c r="B182" s="433"/>
      <c r="C182" s="433"/>
    </row>
    <row r="183" spans="1:3">
      <c r="B183" s="33"/>
      <c r="C183" s="33"/>
    </row>
    <row r="184" spans="1:3">
      <c r="B184" s="33"/>
      <c r="C184" s="33"/>
    </row>
  </sheetData>
  <mergeCells count="6">
    <mergeCell ref="B172:C172"/>
    <mergeCell ref="B165:C165"/>
    <mergeCell ref="B166:C166"/>
    <mergeCell ref="B167:C167"/>
    <mergeCell ref="B168:C168"/>
    <mergeCell ref="B170:C170"/>
  </mergeCells>
  <pageMargins left="0.75" right="0.75" top="1" bottom="1" header="0.5" footer="0.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33"/>
  <sheetViews>
    <sheetView view="pageBreakPreview" zoomScaleNormal="70" zoomScaleSheetLayoutView="100" workbookViewId="0"/>
  </sheetViews>
  <sheetFormatPr baseColWidth="10" defaultColWidth="9.1640625" defaultRowHeight="14"/>
  <cols>
    <col min="1" max="1" width="7" style="172" customWidth="1"/>
    <col min="2" max="2" width="9.5" style="14" customWidth="1"/>
    <col min="3" max="3" width="80.33203125" style="14" customWidth="1"/>
    <col min="4" max="4" width="2" style="1" customWidth="1"/>
    <col min="5" max="16384" width="9.1640625" style="1"/>
  </cols>
  <sheetData>
    <row r="1" spans="1:4">
      <c r="A1" s="123" t="s">
        <v>367</v>
      </c>
      <c r="B1" s="115" t="s">
        <v>368</v>
      </c>
      <c r="C1" s="114"/>
      <c r="D1" s="28"/>
    </row>
    <row r="2" spans="1:4">
      <c r="A2" s="124" t="s">
        <v>369</v>
      </c>
      <c r="B2" s="37" t="s">
        <v>370</v>
      </c>
      <c r="C2" s="625"/>
      <c r="D2" s="28"/>
    </row>
    <row r="3" spans="1:4">
      <c r="A3" s="124"/>
      <c r="B3" s="37" t="s">
        <v>371</v>
      </c>
      <c r="C3" s="625"/>
      <c r="D3" s="28"/>
    </row>
    <row r="4" spans="1:4">
      <c r="A4" s="124"/>
      <c r="B4" s="622"/>
      <c r="C4" s="625"/>
      <c r="D4" s="28"/>
    </row>
    <row r="5" spans="1:4">
      <c r="B5" s="622"/>
      <c r="C5" s="625"/>
      <c r="D5" s="28"/>
    </row>
    <row r="6" spans="1:4">
      <c r="A6" s="124" t="s">
        <v>372</v>
      </c>
      <c r="B6" s="37" t="s">
        <v>373</v>
      </c>
      <c r="C6" s="625"/>
      <c r="D6" s="28"/>
    </row>
    <row r="7" spans="1:4">
      <c r="B7" s="622" t="s">
        <v>374</v>
      </c>
      <c r="C7" s="625"/>
      <c r="D7" s="28"/>
    </row>
    <row r="8" spans="1:4">
      <c r="B8" s="625"/>
      <c r="C8" s="625"/>
      <c r="D8" s="28"/>
    </row>
    <row r="9" spans="1:4">
      <c r="A9" s="124" t="s">
        <v>375</v>
      </c>
      <c r="B9" s="37" t="s">
        <v>376</v>
      </c>
      <c r="C9" s="625"/>
      <c r="D9" s="28"/>
    </row>
    <row r="10" spans="1:4">
      <c r="B10" s="625"/>
      <c r="C10" s="625"/>
      <c r="D10" s="28"/>
    </row>
    <row r="11" spans="1:4" ht="30">
      <c r="B11" s="625"/>
      <c r="C11" s="313" t="s">
        <v>377</v>
      </c>
      <c r="D11" s="28"/>
    </row>
    <row r="12" spans="1:4">
      <c r="A12" s="124" t="s">
        <v>378</v>
      </c>
      <c r="B12" s="37" t="s">
        <v>379</v>
      </c>
      <c r="C12" s="625"/>
      <c r="D12" s="28"/>
    </row>
    <row r="13" spans="1:4">
      <c r="B13" s="625"/>
      <c r="C13" s="625"/>
      <c r="D13" s="28"/>
    </row>
    <row r="14" spans="1:4" ht="30">
      <c r="B14" s="625"/>
      <c r="C14" s="313" t="s">
        <v>377</v>
      </c>
      <c r="D14" s="28"/>
    </row>
    <row r="15" spans="1:4">
      <c r="A15" s="124" t="s">
        <v>380</v>
      </c>
      <c r="B15" s="37" t="s">
        <v>381</v>
      </c>
      <c r="C15" s="625"/>
      <c r="D15" s="28"/>
    </row>
    <row r="16" spans="1:4">
      <c r="B16" s="625"/>
      <c r="C16" s="625"/>
      <c r="D16" s="28"/>
    </row>
    <row r="17" spans="1:4">
      <c r="B17" s="625"/>
      <c r="C17" s="625"/>
      <c r="D17" s="28"/>
    </row>
    <row r="18" spans="1:4" ht="16">
      <c r="A18" s="124" t="s">
        <v>382</v>
      </c>
      <c r="B18" s="37" t="s">
        <v>383</v>
      </c>
      <c r="C18" s="626"/>
      <c r="D18" s="28"/>
    </row>
    <row r="19" spans="1:4">
      <c r="A19" s="124"/>
      <c r="B19" s="622" t="s">
        <v>384</v>
      </c>
      <c r="C19" s="625"/>
      <c r="D19" s="28"/>
    </row>
    <row r="20" spans="1:4">
      <c r="B20" s="625"/>
      <c r="C20" s="625"/>
      <c r="D20" s="28"/>
    </row>
    <row r="21" spans="1:4" ht="27.75" customHeight="1">
      <c r="A21" s="124">
        <v>5</v>
      </c>
      <c r="B21" s="1060" t="s">
        <v>385</v>
      </c>
      <c r="C21" s="1061"/>
      <c r="D21" s="28"/>
    </row>
    <row r="22" spans="1:4">
      <c r="A22" s="124">
        <v>5.0999999999999996</v>
      </c>
      <c r="B22" s="117" t="s">
        <v>386</v>
      </c>
      <c r="C22" s="118"/>
      <c r="D22" s="28"/>
    </row>
    <row r="23" spans="1:4">
      <c r="A23" s="124"/>
      <c r="B23" s="37" t="s">
        <v>146</v>
      </c>
      <c r="C23" s="625"/>
      <c r="D23" s="28"/>
    </row>
    <row r="24" spans="1:4" ht="15">
      <c r="A24" s="124"/>
      <c r="B24" s="625" t="s">
        <v>387</v>
      </c>
      <c r="C24" s="625"/>
      <c r="D24" s="28"/>
    </row>
    <row r="25" spans="1:4">
      <c r="A25" s="170"/>
      <c r="B25" s="622" t="s">
        <v>388</v>
      </c>
      <c r="C25" s="625"/>
      <c r="D25" s="28"/>
    </row>
    <row r="26" spans="1:4">
      <c r="A26" s="170"/>
      <c r="B26" s="622" t="s">
        <v>282</v>
      </c>
      <c r="C26" s="625"/>
      <c r="D26" s="28"/>
    </row>
    <row r="27" spans="1:4">
      <c r="A27" s="124" t="s">
        <v>287</v>
      </c>
      <c r="B27" s="37" t="s">
        <v>389</v>
      </c>
      <c r="C27" s="625"/>
      <c r="D27" s="28"/>
    </row>
    <row r="28" spans="1:4" ht="15">
      <c r="A28" s="124"/>
      <c r="B28" s="625" t="s">
        <v>387</v>
      </c>
      <c r="C28" s="625"/>
      <c r="D28" s="28"/>
    </row>
    <row r="29" spans="1:4">
      <c r="A29" s="124"/>
      <c r="B29" s="622" t="s">
        <v>388</v>
      </c>
      <c r="C29" s="625"/>
      <c r="D29" s="28"/>
    </row>
    <row r="30" spans="1:4">
      <c r="A30" s="124"/>
      <c r="B30" s="622" t="s">
        <v>282</v>
      </c>
      <c r="C30" s="625"/>
      <c r="D30" s="28"/>
    </row>
    <row r="31" spans="1:4">
      <c r="A31" s="124" t="s">
        <v>390</v>
      </c>
      <c r="B31" s="37" t="s">
        <v>373</v>
      </c>
      <c r="C31" s="625"/>
      <c r="D31" s="28"/>
    </row>
    <row r="32" spans="1:4" ht="15">
      <c r="A32" s="124"/>
      <c r="B32" s="625" t="s">
        <v>387</v>
      </c>
      <c r="C32" s="313" t="s">
        <v>391</v>
      </c>
      <c r="D32" s="28"/>
    </row>
    <row r="33" spans="1:4" ht="15">
      <c r="A33" s="124"/>
      <c r="B33" s="622" t="s">
        <v>388</v>
      </c>
      <c r="C33" s="627" t="s">
        <v>391</v>
      </c>
      <c r="D33" s="28"/>
    </row>
    <row r="34" spans="1:4" ht="15">
      <c r="A34" s="124"/>
      <c r="B34" s="622" t="s">
        <v>282</v>
      </c>
      <c r="C34" s="627" t="s">
        <v>391</v>
      </c>
      <c r="D34" s="28"/>
    </row>
    <row r="35" spans="1:4">
      <c r="A35" s="124">
        <v>5.2</v>
      </c>
      <c r="B35" s="115" t="s">
        <v>288</v>
      </c>
      <c r="C35" s="114"/>
      <c r="D35" s="28"/>
    </row>
    <row r="36" spans="1:4">
      <c r="A36" s="124" t="s">
        <v>289</v>
      </c>
      <c r="B36" s="37" t="s">
        <v>392</v>
      </c>
      <c r="C36" s="625"/>
      <c r="D36" s="28"/>
    </row>
    <row r="37" spans="1:4" ht="15">
      <c r="B37" s="625" t="s">
        <v>387</v>
      </c>
      <c r="C37" s="627" t="s">
        <v>393</v>
      </c>
      <c r="D37" s="28"/>
    </row>
    <row r="38" spans="1:4" ht="15">
      <c r="B38" s="622" t="s">
        <v>388</v>
      </c>
      <c r="C38" s="627" t="s">
        <v>393</v>
      </c>
      <c r="D38" s="28"/>
    </row>
    <row r="39" spans="1:4" ht="15">
      <c r="B39" s="622" t="s">
        <v>282</v>
      </c>
      <c r="C39" s="627" t="s">
        <v>393</v>
      </c>
      <c r="D39" s="28"/>
    </row>
    <row r="40" spans="1:4">
      <c r="A40" s="124" t="s">
        <v>291</v>
      </c>
      <c r="B40" s="37" t="s">
        <v>290</v>
      </c>
      <c r="C40" s="625"/>
      <c r="D40" s="28"/>
    </row>
    <row r="41" spans="1:4" ht="15">
      <c r="A41" s="124"/>
      <c r="B41" s="625" t="s">
        <v>387</v>
      </c>
      <c r="C41" s="625"/>
      <c r="D41" s="28"/>
    </row>
    <row r="42" spans="1:4">
      <c r="A42" s="124"/>
      <c r="B42" s="622" t="s">
        <v>388</v>
      </c>
      <c r="C42" s="625"/>
      <c r="D42" s="28"/>
    </row>
    <row r="43" spans="1:4">
      <c r="A43" s="124"/>
      <c r="B43" s="622" t="s">
        <v>282</v>
      </c>
      <c r="C43" s="625"/>
      <c r="D43" s="28"/>
    </row>
    <row r="44" spans="1:4">
      <c r="A44" s="124"/>
      <c r="B44" s="524"/>
      <c r="C44" s="625"/>
      <c r="D44" s="28"/>
    </row>
    <row r="45" spans="1:4">
      <c r="A45" s="124" t="s">
        <v>293</v>
      </c>
      <c r="B45" s="37" t="s">
        <v>292</v>
      </c>
      <c r="C45" s="625"/>
      <c r="D45" s="28"/>
    </row>
    <row r="46" spans="1:4" ht="15">
      <c r="A46" s="124"/>
      <c r="B46" s="625" t="s">
        <v>387</v>
      </c>
      <c r="C46" s="625"/>
      <c r="D46" s="28"/>
    </row>
    <row r="47" spans="1:4">
      <c r="A47" s="124"/>
      <c r="B47" s="622" t="s">
        <v>388</v>
      </c>
      <c r="C47" s="625"/>
      <c r="D47" s="28"/>
    </row>
    <row r="48" spans="1:4">
      <c r="A48" s="124"/>
      <c r="B48" s="622" t="s">
        <v>282</v>
      </c>
      <c r="C48" s="625"/>
      <c r="D48" s="28"/>
    </row>
    <row r="49" spans="1:4">
      <c r="A49" s="124"/>
      <c r="B49" s="622"/>
      <c r="C49" s="625"/>
      <c r="D49" s="28"/>
    </row>
    <row r="50" spans="1:4">
      <c r="A50" s="124" t="s">
        <v>394</v>
      </c>
      <c r="B50" s="37" t="s">
        <v>294</v>
      </c>
      <c r="C50" s="625"/>
      <c r="D50" s="28"/>
    </row>
    <row r="51" spans="1:4" ht="15">
      <c r="A51" s="124"/>
      <c r="B51" s="625" t="s">
        <v>387</v>
      </c>
      <c r="C51" s="625"/>
      <c r="D51" s="28"/>
    </row>
    <row r="52" spans="1:4">
      <c r="A52" s="124"/>
      <c r="B52" s="622" t="s">
        <v>388</v>
      </c>
      <c r="C52" s="625"/>
      <c r="D52" s="28"/>
    </row>
    <row r="53" spans="1:4">
      <c r="A53" s="124"/>
      <c r="B53" s="622" t="s">
        <v>282</v>
      </c>
      <c r="C53" s="625"/>
      <c r="D53" s="28"/>
    </row>
    <row r="54" spans="1:4">
      <c r="A54" s="124"/>
      <c r="B54" s="524"/>
      <c r="C54" s="625"/>
      <c r="D54" s="28"/>
    </row>
    <row r="55" spans="1:4">
      <c r="A55" s="124">
        <v>5.3</v>
      </c>
      <c r="B55" s="115" t="s">
        <v>295</v>
      </c>
      <c r="C55" s="114"/>
      <c r="D55" s="28"/>
    </row>
    <row r="56" spans="1:4">
      <c r="A56" s="124" t="s">
        <v>296</v>
      </c>
      <c r="B56" s="37" t="s">
        <v>297</v>
      </c>
      <c r="C56" s="625"/>
      <c r="D56" s="28"/>
    </row>
    <row r="57" spans="1:4" ht="15">
      <c r="A57" s="124"/>
      <c r="B57" s="625" t="s">
        <v>387</v>
      </c>
      <c r="C57" s="625"/>
      <c r="D57" s="28"/>
    </row>
    <row r="58" spans="1:4">
      <c r="A58" s="124"/>
      <c r="B58" s="622" t="s">
        <v>388</v>
      </c>
      <c r="C58" s="625"/>
      <c r="D58" s="28"/>
    </row>
    <row r="59" spans="1:4">
      <c r="A59" s="124"/>
      <c r="B59" s="622" t="s">
        <v>282</v>
      </c>
      <c r="C59" s="625"/>
      <c r="D59" s="28"/>
    </row>
    <row r="60" spans="1:4">
      <c r="A60" s="124"/>
      <c r="B60" s="622"/>
      <c r="C60" s="625"/>
      <c r="D60" s="28"/>
    </row>
    <row r="61" spans="1:4" ht="15">
      <c r="A61" s="162" t="s">
        <v>298</v>
      </c>
      <c r="B61" s="1063" t="s">
        <v>299</v>
      </c>
      <c r="C61" s="1059"/>
      <c r="D61" s="28"/>
    </row>
    <row r="62" spans="1:4">
      <c r="A62" s="162"/>
      <c r="B62" s="1058" t="s">
        <v>395</v>
      </c>
      <c r="C62" s="1059"/>
      <c r="D62" s="28"/>
    </row>
    <row r="63" spans="1:4" ht="28.5" customHeight="1">
      <c r="A63" s="162"/>
      <c r="B63" s="1064" t="s">
        <v>396</v>
      </c>
      <c r="C63" s="1059"/>
      <c r="D63" s="28"/>
    </row>
    <row r="64" spans="1:4">
      <c r="A64" s="124"/>
      <c r="B64" s="1062"/>
      <c r="C64" s="1059"/>
      <c r="D64" s="28"/>
    </row>
    <row r="65" spans="1:4">
      <c r="A65" s="124"/>
      <c r="B65" s="1062"/>
      <c r="C65" s="1059"/>
      <c r="D65" s="28"/>
    </row>
    <row r="66" spans="1:4">
      <c r="A66" s="124" t="s">
        <v>300</v>
      </c>
      <c r="B66" s="37" t="s">
        <v>301</v>
      </c>
      <c r="C66" s="625"/>
      <c r="D66" s="28"/>
    </row>
    <row r="67" spans="1:4" s="67" customFormat="1">
      <c r="A67" s="124"/>
      <c r="B67" s="37" t="s">
        <v>397</v>
      </c>
      <c r="C67" s="1058" t="s">
        <v>398</v>
      </c>
      <c r="D67" s="1059"/>
    </row>
    <row r="68" spans="1:4" ht="15">
      <c r="A68" s="124"/>
      <c r="B68" s="625" t="s">
        <v>387</v>
      </c>
      <c r="C68" s="1058" t="s">
        <v>399</v>
      </c>
      <c r="D68" s="1059"/>
    </row>
    <row r="69" spans="1:4">
      <c r="A69" s="124"/>
      <c r="B69" s="622" t="s">
        <v>388</v>
      </c>
      <c r="C69" s="625"/>
      <c r="D69" s="28"/>
    </row>
    <row r="70" spans="1:4">
      <c r="A70" s="124"/>
      <c r="B70" s="622" t="s">
        <v>282</v>
      </c>
      <c r="C70" s="625"/>
      <c r="D70" s="28"/>
    </row>
    <row r="71" spans="1:4">
      <c r="A71" s="124"/>
      <c r="B71" s="622"/>
      <c r="C71" s="625"/>
      <c r="D71" s="28"/>
    </row>
    <row r="72" spans="1:4">
      <c r="A72" s="124" t="s">
        <v>302</v>
      </c>
      <c r="B72" s="37" t="s">
        <v>400</v>
      </c>
      <c r="C72" s="625"/>
      <c r="D72" s="28"/>
    </row>
    <row r="73" spans="1:4">
      <c r="A73" s="124" t="s">
        <v>401</v>
      </c>
      <c r="B73" s="37" t="s">
        <v>402</v>
      </c>
      <c r="C73" s="625"/>
      <c r="D73" s="28"/>
    </row>
    <row r="74" spans="1:4" ht="15">
      <c r="A74" s="124"/>
      <c r="B74" s="625" t="s">
        <v>387</v>
      </c>
      <c r="C74" s="627" t="s">
        <v>403</v>
      </c>
      <c r="D74" s="28"/>
    </row>
    <row r="75" spans="1:4" ht="15">
      <c r="A75" s="124"/>
      <c r="B75" s="622" t="s">
        <v>388</v>
      </c>
      <c r="C75" s="627" t="s">
        <v>403</v>
      </c>
      <c r="D75" s="28"/>
    </row>
    <row r="76" spans="1:4" ht="15">
      <c r="A76" s="124"/>
      <c r="B76" s="622" t="s">
        <v>282</v>
      </c>
      <c r="C76" s="627" t="s">
        <v>403</v>
      </c>
      <c r="D76" s="28"/>
    </row>
    <row r="77" spans="1:4">
      <c r="A77" s="124" t="s">
        <v>404</v>
      </c>
      <c r="B77" s="37" t="s">
        <v>159</v>
      </c>
      <c r="C77" s="625"/>
      <c r="D77" s="28"/>
    </row>
    <row r="78" spans="1:4" ht="15">
      <c r="A78" s="124"/>
      <c r="B78" s="625" t="s">
        <v>387</v>
      </c>
      <c r="C78" s="627" t="s">
        <v>405</v>
      </c>
      <c r="D78" s="28"/>
    </row>
    <row r="79" spans="1:4" ht="15">
      <c r="A79" s="124"/>
      <c r="B79" s="622" t="s">
        <v>388</v>
      </c>
      <c r="C79" s="627" t="s">
        <v>405</v>
      </c>
      <c r="D79" s="28"/>
    </row>
    <row r="80" spans="1:4" ht="15">
      <c r="A80" s="124"/>
      <c r="B80" s="622" t="s">
        <v>282</v>
      </c>
      <c r="C80" s="627" t="s">
        <v>405</v>
      </c>
      <c r="D80" s="28"/>
    </row>
    <row r="81" spans="1:4">
      <c r="A81" s="124" t="s">
        <v>406</v>
      </c>
      <c r="B81" s="37" t="s">
        <v>175</v>
      </c>
      <c r="C81" s="625"/>
      <c r="D81" s="28"/>
    </row>
    <row r="82" spans="1:4" ht="15">
      <c r="A82" s="124"/>
      <c r="B82" s="625" t="s">
        <v>387</v>
      </c>
      <c r="C82" s="627" t="s">
        <v>407</v>
      </c>
      <c r="D82" s="28"/>
    </row>
    <row r="83" spans="1:4" ht="15">
      <c r="A83" s="124"/>
      <c r="B83" s="622" t="s">
        <v>388</v>
      </c>
      <c r="C83" s="627" t="s">
        <v>407</v>
      </c>
      <c r="D83" s="28"/>
    </row>
    <row r="84" spans="1:4" ht="15">
      <c r="A84" s="124"/>
      <c r="B84" s="622" t="s">
        <v>282</v>
      </c>
      <c r="C84" s="627" t="s">
        <v>407</v>
      </c>
      <c r="D84" s="28"/>
    </row>
    <row r="85" spans="1:4">
      <c r="A85" s="124" t="s">
        <v>408</v>
      </c>
      <c r="B85" s="37" t="s">
        <v>409</v>
      </c>
      <c r="C85" s="627"/>
      <c r="D85" s="28"/>
    </row>
    <row r="86" spans="1:4" ht="45">
      <c r="B86" s="625" t="s">
        <v>387</v>
      </c>
      <c r="C86" s="627" t="s">
        <v>410</v>
      </c>
      <c r="D86" s="28"/>
    </row>
    <row r="87" spans="1:4" ht="45">
      <c r="B87" s="622" t="s">
        <v>388</v>
      </c>
      <c r="C87" s="627" t="s">
        <v>410</v>
      </c>
      <c r="D87" s="28"/>
    </row>
    <row r="88" spans="1:4" ht="45">
      <c r="B88" s="622" t="s">
        <v>282</v>
      </c>
      <c r="C88" s="627" t="s">
        <v>410</v>
      </c>
      <c r="D88" s="28"/>
    </row>
    <row r="89" spans="1:4">
      <c r="A89" s="124"/>
      <c r="B89" s="622"/>
      <c r="C89" s="627"/>
      <c r="D89" s="28"/>
    </row>
    <row r="90" spans="1:4">
      <c r="A90" s="124" t="s">
        <v>304</v>
      </c>
      <c r="B90" s="37" t="s">
        <v>305</v>
      </c>
      <c r="C90" s="625"/>
      <c r="D90" s="28"/>
    </row>
    <row r="91" spans="1:4" ht="15">
      <c r="A91" s="124"/>
      <c r="B91" s="625" t="s">
        <v>387</v>
      </c>
      <c r="C91" s="625"/>
      <c r="D91" s="28"/>
    </row>
    <row r="92" spans="1:4">
      <c r="B92" s="622" t="s">
        <v>388</v>
      </c>
      <c r="C92" s="625"/>
      <c r="D92" s="28"/>
    </row>
    <row r="93" spans="1:4">
      <c r="B93" s="622" t="s">
        <v>282</v>
      </c>
      <c r="C93" s="625"/>
      <c r="D93" s="28"/>
    </row>
    <row r="94" spans="1:4">
      <c r="A94" s="124"/>
      <c r="B94" s="622"/>
      <c r="C94" s="625"/>
      <c r="D94" s="28"/>
    </row>
    <row r="95" spans="1:4">
      <c r="A95" s="124" t="s">
        <v>306</v>
      </c>
      <c r="B95" s="37" t="s">
        <v>307</v>
      </c>
      <c r="C95" s="625"/>
      <c r="D95" s="28"/>
    </row>
    <row r="96" spans="1:4">
      <c r="A96" s="124" t="s">
        <v>308</v>
      </c>
      <c r="B96" s="37" t="s">
        <v>309</v>
      </c>
      <c r="C96" s="625"/>
      <c r="D96" s="28"/>
    </row>
    <row r="97" spans="1:4" ht="15">
      <c r="A97" s="124"/>
      <c r="B97" s="625" t="s">
        <v>387</v>
      </c>
      <c r="C97" s="625"/>
      <c r="D97" s="28"/>
    </row>
    <row r="98" spans="1:4">
      <c r="A98" s="124"/>
      <c r="B98" s="622" t="s">
        <v>388</v>
      </c>
      <c r="C98" s="625"/>
      <c r="D98" s="28"/>
    </row>
    <row r="99" spans="1:4">
      <c r="A99" s="124"/>
      <c r="B99" s="622" t="s">
        <v>282</v>
      </c>
      <c r="C99" s="625"/>
      <c r="D99" s="28"/>
    </row>
    <row r="100" spans="1:4">
      <c r="A100" s="124" t="s">
        <v>310</v>
      </c>
      <c r="B100" s="37" t="s">
        <v>311</v>
      </c>
      <c r="C100" s="625"/>
      <c r="D100" s="28"/>
    </row>
    <row r="101" spans="1:4" ht="15">
      <c r="B101" s="625" t="s">
        <v>387</v>
      </c>
      <c r="C101" s="38" t="s">
        <v>411</v>
      </c>
      <c r="D101" s="28"/>
    </row>
    <row r="102" spans="1:4">
      <c r="B102" s="622" t="s">
        <v>388</v>
      </c>
      <c r="C102" s="38" t="s">
        <v>411</v>
      </c>
      <c r="D102" s="28"/>
    </row>
    <row r="103" spans="1:4">
      <c r="B103" s="622" t="s">
        <v>282</v>
      </c>
      <c r="C103" s="38" t="s">
        <v>411</v>
      </c>
      <c r="D103" s="28"/>
    </row>
    <row r="104" spans="1:4">
      <c r="A104" s="124" t="s">
        <v>312</v>
      </c>
      <c r="B104" s="37" t="s">
        <v>313</v>
      </c>
      <c r="C104" s="625"/>
      <c r="D104" s="28"/>
    </row>
    <row r="105" spans="1:4" ht="15">
      <c r="A105" s="124"/>
      <c r="B105" s="625" t="s">
        <v>387</v>
      </c>
      <c r="C105" s="625"/>
      <c r="D105" s="28"/>
    </row>
    <row r="106" spans="1:4">
      <c r="A106" s="124"/>
      <c r="B106" s="622" t="s">
        <v>388</v>
      </c>
      <c r="C106" s="625"/>
      <c r="D106" s="28"/>
    </row>
    <row r="107" spans="1:4">
      <c r="A107" s="124"/>
      <c r="B107" s="622" t="s">
        <v>282</v>
      </c>
      <c r="C107" s="625"/>
      <c r="D107" s="28"/>
    </row>
    <row r="108" spans="1:4">
      <c r="A108" s="124"/>
      <c r="B108" s="622"/>
      <c r="C108" s="625"/>
      <c r="D108" s="28"/>
    </row>
    <row r="109" spans="1:4">
      <c r="A109" s="124">
        <v>5.4</v>
      </c>
      <c r="B109" s="115" t="s">
        <v>314</v>
      </c>
      <c r="C109" s="114"/>
      <c r="D109" s="28"/>
    </row>
    <row r="110" spans="1:4">
      <c r="A110" s="124" t="s">
        <v>315</v>
      </c>
      <c r="B110" s="37" t="s">
        <v>179</v>
      </c>
      <c r="C110" s="625"/>
      <c r="D110" s="28"/>
    </row>
    <row r="111" spans="1:4" ht="15">
      <c r="A111" s="124"/>
      <c r="B111" s="625" t="s">
        <v>387</v>
      </c>
      <c r="C111" s="625"/>
      <c r="D111" s="28"/>
    </row>
    <row r="112" spans="1:4">
      <c r="A112" s="124"/>
      <c r="B112" s="622" t="s">
        <v>388</v>
      </c>
      <c r="C112" s="625"/>
      <c r="D112" s="28"/>
    </row>
    <row r="113" spans="1:4">
      <c r="A113" s="124"/>
      <c r="B113" s="622" t="s">
        <v>282</v>
      </c>
      <c r="C113" s="625"/>
      <c r="D113" s="28"/>
    </row>
    <row r="114" spans="1:4">
      <c r="A114" s="124" t="s">
        <v>316</v>
      </c>
      <c r="B114" s="37" t="s">
        <v>317</v>
      </c>
      <c r="C114" s="625"/>
      <c r="D114" s="28"/>
    </row>
    <row r="115" spans="1:4" ht="15">
      <c r="A115" s="124"/>
      <c r="B115" s="625" t="s">
        <v>387</v>
      </c>
      <c r="C115" s="625"/>
      <c r="D115" s="28"/>
    </row>
    <row r="116" spans="1:4">
      <c r="A116" s="124"/>
      <c r="B116" s="622" t="s">
        <v>388</v>
      </c>
      <c r="C116" s="625"/>
      <c r="D116" s="28"/>
    </row>
    <row r="117" spans="1:4">
      <c r="A117" s="124"/>
      <c r="B117" s="622" t="s">
        <v>282</v>
      </c>
      <c r="C117" s="625"/>
      <c r="D117" s="28"/>
    </row>
    <row r="118" spans="1:4">
      <c r="A118" s="124"/>
      <c r="B118" s="622"/>
      <c r="C118" s="625"/>
      <c r="D118" s="28"/>
    </row>
    <row r="119" spans="1:4">
      <c r="A119" s="124" t="s">
        <v>318</v>
      </c>
      <c r="B119" s="37" t="s">
        <v>319</v>
      </c>
      <c r="C119" s="625"/>
      <c r="D119" s="28"/>
    </row>
    <row r="120" spans="1:4" ht="15">
      <c r="A120" s="124"/>
      <c r="B120" s="625" t="s">
        <v>387</v>
      </c>
      <c r="C120" s="625"/>
      <c r="D120" s="28"/>
    </row>
    <row r="121" spans="1:4">
      <c r="A121" s="124"/>
      <c r="B121" s="622" t="s">
        <v>388</v>
      </c>
      <c r="C121" s="625"/>
      <c r="D121" s="28"/>
    </row>
    <row r="122" spans="1:4">
      <c r="A122" s="124"/>
      <c r="B122" s="622" t="s">
        <v>282</v>
      </c>
      <c r="C122" s="625"/>
      <c r="D122" s="28"/>
    </row>
    <row r="123" spans="1:4">
      <c r="A123" s="124"/>
      <c r="B123" s="622"/>
      <c r="C123" s="626"/>
      <c r="D123" s="28"/>
    </row>
    <row r="124" spans="1:4">
      <c r="A124" s="124" t="s">
        <v>320</v>
      </c>
      <c r="B124" s="37" t="s">
        <v>412</v>
      </c>
      <c r="C124" s="625"/>
      <c r="D124" s="28"/>
    </row>
    <row r="125" spans="1:4" ht="15">
      <c r="A125" s="124"/>
      <c r="B125" s="625" t="s">
        <v>387</v>
      </c>
      <c r="C125" s="625"/>
      <c r="D125" s="28"/>
    </row>
    <row r="126" spans="1:4">
      <c r="A126" s="124"/>
      <c r="B126" s="622" t="s">
        <v>388</v>
      </c>
      <c r="C126" s="625"/>
      <c r="D126" s="28"/>
    </row>
    <row r="127" spans="1:4">
      <c r="A127" s="124"/>
      <c r="B127" s="622" t="s">
        <v>282</v>
      </c>
      <c r="C127" s="625"/>
      <c r="D127" s="28"/>
    </row>
    <row r="128" spans="1:4">
      <c r="A128" s="124"/>
      <c r="B128" s="622"/>
      <c r="C128" s="625"/>
      <c r="D128" s="28"/>
    </row>
    <row r="129" spans="1:4">
      <c r="A129" s="124" t="s">
        <v>321</v>
      </c>
      <c r="B129" s="37" t="s">
        <v>322</v>
      </c>
      <c r="C129" s="625"/>
      <c r="D129" s="28"/>
    </row>
    <row r="130" spans="1:4" ht="15">
      <c r="A130" s="124"/>
      <c r="B130" s="625" t="s">
        <v>387</v>
      </c>
      <c r="C130" s="165" t="s">
        <v>323</v>
      </c>
      <c r="D130" s="28"/>
    </row>
    <row r="131" spans="1:4">
      <c r="A131" s="124"/>
      <c r="B131" s="622" t="s">
        <v>388</v>
      </c>
      <c r="C131" s="625"/>
      <c r="D131" s="28"/>
    </row>
    <row r="132" spans="1:4">
      <c r="A132" s="124"/>
      <c r="B132" s="622" t="s">
        <v>282</v>
      </c>
      <c r="C132" s="625"/>
      <c r="D132" s="28"/>
    </row>
    <row r="133" spans="1:4">
      <c r="A133" s="124"/>
      <c r="B133" s="622"/>
      <c r="C133" s="625"/>
      <c r="D133" s="28"/>
    </row>
    <row r="134" spans="1:4">
      <c r="A134" s="124" t="s">
        <v>324</v>
      </c>
      <c r="B134" s="37" t="s">
        <v>325</v>
      </c>
      <c r="C134" s="625"/>
      <c r="D134" s="28"/>
    </row>
    <row r="135" spans="1:4" ht="15">
      <c r="A135" s="124"/>
      <c r="B135" s="625" t="s">
        <v>387</v>
      </c>
      <c r="C135" s="165" t="s">
        <v>323</v>
      </c>
      <c r="D135" s="28"/>
    </row>
    <row r="136" spans="1:4">
      <c r="A136" s="124"/>
      <c r="B136" s="622" t="s">
        <v>388</v>
      </c>
      <c r="C136" s="625"/>
      <c r="D136" s="28"/>
    </row>
    <row r="137" spans="1:4">
      <c r="A137" s="124"/>
      <c r="B137" s="622" t="s">
        <v>282</v>
      </c>
      <c r="C137" s="625"/>
      <c r="D137" s="28"/>
    </row>
    <row r="138" spans="1:4">
      <c r="A138" s="124"/>
      <c r="B138" s="622"/>
      <c r="C138" s="625"/>
      <c r="D138" s="28"/>
    </row>
    <row r="139" spans="1:4">
      <c r="A139" s="124">
        <v>5.5</v>
      </c>
      <c r="B139" s="115" t="s">
        <v>326</v>
      </c>
      <c r="C139" s="114"/>
      <c r="D139" s="28"/>
    </row>
    <row r="140" spans="1:4" s="448" customFormat="1" ht="15">
      <c r="A140" s="162" t="s">
        <v>327</v>
      </c>
      <c r="B140" s="449" t="s">
        <v>328</v>
      </c>
      <c r="C140" s="620"/>
      <c r="D140" s="21"/>
    </row>
    <row r="141" spans="1:4" s="408" customFormat="1" ht="15">
      <c r="A141" s="124"/>
      <c r="B141" s="625" t="s">
        <v>387</v>
      </c>
      <c r="C141" s="165" t="s">
        <v>329</v>
      </c>
      <c r="D141" s="28"/>
    </row>
    <row r="142" spans="1:4" s="408" customFormat="1">
      <c r="A142" s="124"/>
      <c r="B142" s="622" t="s">
        <v>388</v>
      </c>
      <c r="C142" s="625"/>
      <c r="D142" s="28"/>
    </row>
    <row r="143" spans="1:4" s="408" customFormat="1">
      <c r="A143" s="124"/>
      <c r="B143" s="622" t="s">
        <v>282</v>
      </c>
      <c r="C143" s="625"/>
      <c r="D143" s="28"/>
    </row>
    <row r="144" spans="1:4" s="448" customFormat="1">
      <c r="A144" s="162"/>
      <c r="B144" s="620"/>
      <c r="C144" s="620"/>
      <c r="D144" s="21"/>
    </row>
    <row r="145" spans="1:4" s="448" customFormat="1" ht="34.5" customHeight="1">
      <c r="A145" s="162" t="s">
        <v>330</v>
      </c>
      <c r="B145" s="1056" t="s">
        <v>331</v>
      </c>
      <c r="C145" s="1057"/>
      <c r="D145" s="21"/>
    </row>
    <row r="146" spans="1:4" s="408" customFormat="1" ht="15">
      <c r="A146" s="124"/>
      <c r="B146" s="625" t="s">
        <v>387</v>
      </c>
      <c r="C146" s="165" t="s">
        <v>329</v>
      </c>
      <c r="D146" s="28"/>
    </row>
    <row r="147" spans="1:4" s="408" customFormat="1">
      <c r="A147" s="124"/>
      <c r="B147" s="622" t="s">
        <v>388</v>
      </c>
      <c r="C147" s="625"/>
      <c r="D147" s="28"/>
    </row>
    <row r="148" spans="1:4" s="408" customFormat="1">
      <c r="A148" s="124"/>
      <c r="B148" s="622" t="s">
        <v>282</v>
      </c>
      <c r="C148" s="625"/>
      <c r="D148" s="28"/>
    </row>
    <row r="149" spans="1:4" ht="15">
      <c r="A149" s="162" t="s">
        <v>332</v>
      </c>
      <c r="B149" s="37" t="s">
        <v>333</v>
      </c>
      <c r="C149" s="625"/>
      <c r="D149" s="28"/>
    </row>
    <row r="150" spans="1:4" s="67" customFormat="1" ht="39.75" customHeight="1">
      <c r="A150" s="162"/>
      <c r="B150" s="37" t="s">
        <v>413</v>
      </c>
      <c r="C150" s="1058" t="s">
        <v>414</v>
      </c>
      <c r="D150" s="1059"/>
    </row>
    <row r="151" spans="1:4" ht="15">
      <c r="A151" s="162"/>
      <c r="B151" s="625" t="s">
        <v>387</v>
      </c>
      <c r="C151" s="1058" t="s">
        <v>415</v>
      </c>
      <c r="D151" s="1059"/>
    </row>
    <row r="152" spans="1:4">
      <c r="A152" s="162"/>
      <c r="B152" s="622" t="s">
        <v>388</v>
      </c>
      <c r="C152" s="626"/>
      <c r="D152" s="28"/>
    </row>
    <row r="153" spans="1:4">
      <c r="A153" s="161"/>
      <c r="B153" s="622" t="s">
        <v>282</v>
      </c>
      <c r="C153" s="13"/>
      <c r="D153" s="28"/>
    </row>
    <row r="154" spans="1:4">
      <c r="A154" s="162"/>
      <c r="B154" s="625"/>
      <c r="C154" s="626"/>
      <c r="D154" s="28"/>
    </row>
    <row r="155" spans="1:4" ht="29.25" customHeight="1">
      <c r="A155" s="162" t="s">
        <v>334</v>
      </c>
      <c r="B155" s="1063" t="s">
        <v>416</v>
      </c>
      <c r="C155" s="1071"/>
      <c r="D155" s="28"/>
    </row>
    <row r="156" spans="1:4" s="67" customFormat="1" ht="29.25" customHeight="1">
      <c r="A156" s="162"/>
      <c r="B156" s="513" t="s">
        <v>417</v>
      </c>
      <c r="C156" s="514" t="s">
        <v>335</v>
      </c>
      <c r="D156" s="28"/>
    </row>
    <row r="157" spans="1:4" ht="15">
      <c r="A157" s="124"/>
      <c r="B157" s="515" t="s">
        <v>387</v>
      </c>
      <c r="C157" s="515"/>
      <c r="D157" s="28"/>
    </row>
    <row r="158" spans="1:4">
      <c r="A158" s="124"/>
      <c r="B158" s="499" t="s">
        <v>388</v>
      </c>
      <c r="C158" s="515"/>
      <c r="D158" s="28"/>
    </row>
    <row r="159" spans="1:4">
      <c r="A159" s="124"/>
      <c r="B159" s="499" t="s">
        <v>282</v>
      </c>
      <c r="C159" s="515"/>
      <c r="D159" s="28"/>
    </row>
    <row r="160" spans="1:4">
      <c r="A160" s="124"/>
      <c r="B160" s="625"/>
      <c r="C160" s="408"/>
      <c r="D160" s="625"/>
    </row>
    <row r="161" spans="1:4">
      <c r="A161" s="124">
        <v>5.6</v>
      </c>
      <c r="B161" s="120" t="s">
        <v>336</v>
      </c>
      <c r="C161" s="114"/>
      <c r="D161" s="28"/>
    </row>
    <row r="162" spans="1:4" s="67" customFormat="1" ht="15">
      <c r="A162" s="124"/>
      <c r="B162" s="626" t="s">
        <v>417</v>
      </c>
      <c r="C162" s="38" t="s">
        <v>418</v>
      </c>
      <c r="D162" s="28"/>
    </row>
    <row r="163" spans="1:4" ht="15">
      <c r="A163" s="124"/>
      <c r="B163" s="625" t="s">
        <v>387</v>
      </c>
      <c r="C163" s="625"/>
      <c r="D163" s="28"/>
    </row>
    <row r="164" spans="1:4">
      <c r="A164" s="124"/>
      <c r="B164" s="622" t="s">
        <v>388</v>
      </c>
      <c r="C164" s="625"/>
      <c r="D164" s="28"/>
    </row>
    <row r="165" spans="1:4">
      <c r="A165" s="124"/>
      <c r="B165" s="622" t="s">
        <v>282</v>
      </c>
      <c r="C165" s="625"/>
      <c r="D165" s="28"/>
    </row>
    <row r="166" spans="1:4">
      <c r="A166" s="124"/>
      <c r="B166" s="622"/>
      <c r="C166" s="625"/>
      <c r="D166" s="28"/>
    </row>
    <row r="167" spans="1:4">
      <c r="A167" s="124">
        <v>5.7</v>
      </c>
      <c r="B167" s="115" t="s">
        <v>337</v>
      </c>
      <c r="C167" s="114"/>
      <c r="D167" s="28"/>
    </row>
    <row r="168" spans="1:4" s="67" customFormat="1" ht="15">
      <c r="A168" s="124"/>
      <c r="B168" s="626" t="s">
        <v>417</v>
      </c>
      <c r="C168" s="38" t="s">
        <v>418</v>
      </c>
      <c r="D168" s="28"/>
    </row>
    <row r="169" spans="1:4" ht="15">
      <c r="A169" s="124"/>
      <c r="B169" s="625" t="s">
        <v>387</v>
      </c>
      <c r="C169" s="625"/>
      <c r="D169" s="28"/>
    </row>
    <row r="170" spans="1:4">
      <c r="A170" s="124"/>
      <c r="B170" s="622" t="s">
        <v>388</v>
      </c>
      <c r="C170" s="625"/>
      <c r="D170" s="28"/>
    </row>
    <row r="171" spans="1:4">
      <c r="A171" s="124"/>
      <c r="B171" s="622" t="s">
        <v>282</v>
      </c>
      <c r="C171" s="625"/>
      <c r="D171" s="28"/>
    </row>
    <row r="172" spans="1:4">
      <c r="A172" s="124"/>
      <c r="B172" s="622"/>
      <c r="C172" s="625"/>
      <c r="D172" s="28"/>
    </row>
    <row r="173" spans="1:4">
      <c r="A173" s="124">
        <v>5.8</v>
      </c>
      <c r="B173" s="115" t="s">
        <v>338</v>
      </c>
      <c r="C173" s="114"/>
      <c r="D173" s="28"/>
    </row>
    <row r="174" spans="1:4">
      <c r="A174" s="124" t="s">
        <v>339</v>
      </c>
      <c r="B174" s="37" t="s">
        <v>340</v>
      </c>
      <c r="C174" s="625"/>
      <c r="D174" s="28"/>
    </row>
    <row r="175" spans="1:4" ht="15">
      <c r="A175" s="124"/>
      <c r="B175" s="625" t="s">
        <v>387</v>
      </c>
      <c r="C175" s="625"/>
      <c r="D175" s="28"/>
    </row>
    <row r="176" spans="1:4">
      <c r="A176" s="124"/>
      <c r="B176" s="622" t="s">
        <v>388</v>
      </c>
      <c r="C176" s="625"/>
      <c r="D176" s="28"/>
    </row>
    <row r="177" spans="1:4">
      <c r="A177" s="124"/>
      <c r="B177" s="622" t="s">
        <v>282</v>
      </c>
      <c r="C177" s="625"/>
      <c r="D177" s="28"/>
    </row>
    <row r="178" spans="1:4">
      <c r="A178" s="124"/>
      <c r="B178" s="524"/>
      <c r="C178" s="625"/>
      <c r="D178" s="28"/>
    </row>
    <row r="179" spans="1:4">
      <c r="A179" s="124" t="s">
        <v>341</v>
      </c>
      <c r="B179" s="37" t="s">
        <v>342</v>
      </c>
      <c r="C179" s="625"/>
      <c r="D179" s="28"/>
    </row>
    <row r="180" spans="1:4" ht="15">
      <c r="A180" s="124"/>
      <c r="B180" s="625" t="s">
        <v>387</v>
      </c>
      <c r="C180" s="625"/>
      <c r="D180" s="28"/>
    </row>
    <row r="181" spans="1:4">
      <c r="A181" s="124"/>
      <c r="B181" s="622" t="s">
        <v>388</v>
      </c>
      <c r="C181" s="625"/>
      <c r="D181" s="28"/>
    </row>
    <row r="182" spans="1:4">
      <c r="A182" s="124"/>
      <c r="B182" s="622" t="s">
        <v>282</v>
      </c>
      <c r="C182" s="625"/>
      <c r="D182" s="28"/>
    </row>
    <row r="183" spans="1:4">
      <c r="A183" s="124"/>
      <c r="B183" s="622"/>
      <c r="C183" s="625"/>
      <c r="D183" s="28"/>
    </row>
    <row r="184" spans="1:4">
      <c r="A184" s="173">
        <v>5.9</v>
      </c>
      <c r="B184" s="115" t="s">
        <v>343</v>
      </c>
      <c r="C184" s="114"/>
      <c r="D184" s="28"/>
    </row>
    <row r="185" spans="1:4">
      <c r="A185" s="124" t="s">
        <v>344</v>
      </c>
      <c r="B185" s="37" t="s">
        <v>345</v>
      </c>
      <c r="C185" s="625"/>
      <c r="D185" s="28"/>
    </row>
    <row r="186" spans="1:4" ht="15">
      <c r="A186" s="124"/>
      <c r="B186" s="625" t="s">
        <v>387</v>
      </c>
      <c r="C186" s="625"/>
      <c r="D186" s="28"/>
    </row>
    <row r="187" spans="1:4">
      <c r="A187" s="124"/>
      <c r="B187" s="622" t="s">
        <v>388</v>
      </c>
      <c r="C187" s="626"/>
      <c r="D187" s="28"/>
    </row>
    <row r="188" spans="1:4">
      <c r="A188" s="124"/>
      <c r="B188" s="622" t="s">
        <v>282</v>
      </c>
      <c r="C188" s="625"/>
      <c r="D188" s="28"/>
    </row>
    <row r="189" spans="1:4">
      <c r="A189" s="124"/>
      <c r="B189" s="622"/>
      <c r="C189" s="625"/>
      <c r="D189" s="28"/>
    </row>
    <row r="190" spans="1:4">
      <c r="A190" s="124" t="s">
        <v>346</v>
      </c>
      <c r="B190" s="37" t="s">
        <v>347</v>
      </c>
      <c r="C190" s="625"/>
      <c r="D190" s="28"/>
    </row>
    <row r="191" spans="1:4" ht="15">
      <c r="A191" s="124"/>
      <c r="B191" s="625" t="s">
        <v>387</v>
      </c>
      <c r="C191" s="625"/>
      <c r="D191" s="28"/>
    </row>
    <row r="192" spans="1:4">
      <c r="A192" s="124"/>
      <c r="B192" s="622" t="s">
        <v>388</v>
      </c>
      <c r="C192" s="625"/>
      <c r="D192" s="28"/>
    </row>
    <row r="193" spans="1:4">
      <c r="A193" s="124"/>
      <c r="B193" s="622" t="s">
        <v>282</v>
      </c>
      <c r="C193" s="625"/>
      <c r="D193" s="28"/>
    </row>
    <row r="194" spans="1:4">
      <c r="A194" s="124"/>
      <c r="B194" s="524"/>
      <c r="C194" s="625"/>
      <c r="D194" s="28"/>
    </row>
    <row r="195" spans="1:4">
      <c r="A195" s="124" t="s">
        <v>348</v>
      </c>
      <c r="B195" s="37" t="s">
        <v>349</v>
      </c>
      <c r="C195" s="625"/>
      <c r="D195" s="28"/>
    </row>
    <row r="196" spans="1:4" ht="15">
      <c r="A196" s="124"/>
      <c r="B196" s="625" t="s">
        <v>387</v>
      </c>
      <c r="C196" s="625"/>
      <c r="D196" s="28"/>
    </row>
    <row r="197" spans="1:4">
      <c r="A197" s="124"/>
      <c r="B197" s="622" t="s">
        <v>388</v>
      </c>
      <c r="C197" s="625"/>
      <c r="D197" s="28"/>
    </row>
    <row r="198" spans="1:4">
      <c r="A198" s="124"/>
      <c r="B198" s="622" t="s">
        <v>282</v>
      </c>
      <c r="C198" s="625"/>
      <c r="D198" s="28"/>
    </row>
    <row r="199" spans="1:4">
      <c r="A199" s="124"/>
      <c r="B199" s="622"/>
      <c r="C199" s="625"/>
      <c r="D199" s="28"/>
    </row>
    <row r="200" spans="1:4">
      <c r="A200" s="124" t="s">
        <v>350</v>
      </c>
      <c r="B200" s="37" t="s">
        <v>351</v>
      </c>
      <c r="C200" s="625"/>
      <c r="D200" s="28"/>
    </row>
    <row r="201" spans="1:4" ht="15">
      <c r="A201" s="124"/>
      <c r="B201" s="625" t="s">
        <v>387</v>
      </c>
      <c r="C201" s="625"/>
      <c r="D201" s="28"/>
    </row>
    <row r="202" spans="1:4">
      <c r="A202" s="124"/>
      <c r="B202" s="622" t="s">
        <v>388</v>
      </c>
      <c r="C202" s="625"/>
      <c r="D202" s="28"/>
    </row>
    <row r="203" spans="1:4">
      <c r="A203" s="124"/>
      <c r="B203" s="622" t="s">
        <v>282</v>
      </c>
      <c r="C203" s="625"/>
      <c r="D203" s="28"/>
    </row>
    <row r="204" spans="1:4">
      <c r="A204" s="124"/>
      <c r="B204" s="524"/>
      <c r="C204" s="625"/>
      <c r="D204" s="28"/>
    </row>
    <row r="205" spans="1:4">
      <c r="A205" s="124" t="s">
        <v>352</v>
      </c>
      <c r="B205" s="37" t="s">
        <v>353</v>
      </c>
      <c r="C205" s="625"/>
      <c r="D205" s="28"/>
    </row>
    <row r="206" spans="1:4" ht="15">
      <c r="A206" s="124"/>
      <c r="B206" s="625" t="s">
        <v>387</v>
      </c>
      <c r="C206" s="38" t="s">
        <v>354</v>
      </c>
      <c r="D206" s="28"/>
    </row>
    <row r="207" spans="1:4">
      <c r="A207" s="124"/>
      <c r="B207" s="622" t="s">
        <v>388</v>
      </c>
      <c r="C207" s="38"/>
      <c r="D207" s="28"/>
    </row>
    <row r="208" spans="1:4">
      <c r="A208" s="124"/>
      <c r="B208" s="622" t="s">
        <v>282</v>
      </c>
      <c r="C208" s="38"/>
      <c r="D208" s="28"/>
    </row>
    <row r="209" spans="1:4">
      <c r="A209" s="124"/>
      <c r="B209" s="37"/>
      <c r="C209" s="625"/>
      <c r="D209" s="28"/>
    </row>
    <row r="210" spans="1:4">
      <c r="A210" s="125">
        <v>5.0999999999999996</v>
      </c>
      <c r="B210" s="115" t="s">
        <v>355</v>
      </c>
      <c r="C210" s="114"/>
      <c r="D210" s="28"/>
    </row>
    <row r="211" spans="1:4" ht="15">
      <c r="A211" s="124"/>
      <c r="B211" s="625" t="s">
        <v>387</v>
      </c>
      <c r="C211" s="625"/>
      <c r="D211" s="28"/>
    </row>
    <row r="212" spans="1:4">
      <c r="A212" s="124"/>
      <c r="B212" s="622" t="s">
        <v>388</v>
      </c>
      <c r="C212" s="625"/>
      <c r="D212" s="28"/>
    </row>
    <row r="213" spans="1:4">
      <c r="B213" s="622" t="s">
        <v>282</v>
      </c>
      <c r="C213" s="625"/>
      <c r="D213" s="28"/>
    </row>
    <row r="215" spans="1:4" s="312" customFormat="1" ht="19.5" customHeight="1">
      <c r="A215" s="125">
        <v>5.1100000000000003</v>
      </c>
      <c r="B215" s="1067" t="s">
        <v>356</v>
      </c>
      <c r="C215" s="1068"/>
      <c r="D215" s="28"/>
    </row>
    <row r="216" spans="1:4" s="312" customFormat="1" ht="36.75" customHeight="1">
      <c r="A216" s="125"/>
      <c r="B216" s="1069" t="s">
        <v>357</v>
      </c>
      <c r="C216" s="1070"/>
      <c r="D216" s="28"/>
    </row>
    <row r="217" spans="1:4" s="312" customFormat="1" ht="35.25" customHeight="1">
      <c r="A217" s="125"/>
      <c r="B217" s="1072" t="s">
        <v>358</v>
      </c>
      <c r="C217" s="1073"/>
      <c r="D217" s="28"/>
    </row>
    <row r="218" spans="1:4" s="312" customFormat="1">
      <c r="A218" s="124" t="s">
        <v>359</v>
      </c>
      <c r="B218" s="1056" t="s">
        <v>419</v>
      </c>
      <c r="C218" s="1074"/>
      <c r="D218" s="28"/>
    </row>
    <row r="219" spans="1:4" s="312" customFormat="1" ht="45">
      <c r="A219" s="124"/>
      <c r="B219" s="625" t="s">
        <v>387</v>
      </c>
      <c r="C219" s="313" t="s">
        <v>361</v>
      </c>
      <c r="D219" s="28"/>
    </row>
    <row r="220" spans="1:4" s="312" customFormat="1">
      <c r="A220" s="124"/>
      <c r="B220" s="622" t="s">
        <v>388</v>
      </c>
      <c r="C220" s="626"/>
      <c r="D220" s="28"/>
    </row>
    <row r="221" spans="1:4" s="312" customFormat="1">
      <c r="A221" s="124"/>
      <c r="B221" s="622" t="s">
        <v>282</v>
      </c>
      <c r="C221" s="625"/>
      <c r="D221" s="28"/>
    </row>
    <row r="222" spans="1:4" s="312" customFormat="1">
      <c r="A222" s="124"/>
      <c r="B222" s="622"/>
      <c r="C222" s="625"/>
      <c r="D222" s="28"/>
    </row>
    <row r="223" spans="1:4" s="312" customFormat="1">
      <c r="A223" s="124"/>
      <c r="B223" s="524"/>
      <c r="C223" s="625"/>
      <c r="D223" s="28"/>
    </row>
    <row r="224" spans="1:4" s="312" customFormat="1">
      <c r="A224" s="124" t="s">
        <v>362</v>
      </c>
      <c r="B224" s="1056" t="s">
        <v>420</v>
      </c>
      <c r="C224" s="1074"/>
      <c r="D224" s="28"/>
    </row>
    <row r="225" spans="1:4" s="312" customFormat="1" ht="45">
      <c r="A225" s="124"/>
      <c r="B225" s="625" t="s">
        <v>387</v>
      </c>
      <c r="C225" s="313" t="s">
        <v>364</v>
      </c>
      <c r="D225" s="28"/>
    </row>
    <row r="226" spans="1:4" s="312" customFormat="1">
      <c r="A226" s="124"/>
      <c r="B226" s="622" t="s">
        <v>388</v>
      </c>
      <c r="C226" s="625"/>
      <c r="D226" s="28"/>
    </row>
    <row r="227" spans="1:4" s="312" customFormat="1">
      <c r="A227" s="124"/>
      <c r="B227" s="622" t="s">
        <v>282</v>
      </c>
      <c r="C227" s="625"/>
      <c r="D227" s="28"/>
    </row>
    <row r="228" spans="1:4" s="312" customFormat="1">
      <c r="A228" s="124"/>
      <c r="B228" s="622"/>
      <c r="C228" s="625"/>
      <c r="D228" s="28"/>
    </row>
    <row r="229" spans="1:4" s="312" customFormat="1" ht="31.5" customHeight="1">
      <c r="A229" s="124" t="s">
        <v>365</v>
      </c>
      <c r="B229" s="1065" t="s">
        <v>366</v>
      </c>
      <c r="C229" s="1066"/>
      <c r="D229" s="28"/>
    </row>
    <row r="230" spans="1:4" s="312" customFormat="1" ht="15">
      <c r="A230" s="124"/>
      <c r="B230" s="625" t="s">
        <v>387</v>
      </c>
      <c r="C230" s="625"/>
      <c r="D230" s="28"/>
    </row>
    <row r="231" spans="1:4" s="312" customFormat="1">
      <c r="A231" s="124"/>
      <c r="B231" s="622" t="s">
        <v>388</v>
      </c>
      <c r="C231" s="625"/>
      <c r="D231" s="28"/>
    </row>
    <row r="232" spans="1:4" s="312" customFormat="1">
      <c r="A232" s="124"/>
      <c r="B232" s="622" t="s">
        <v>282</v>
      </c>
      <c r="C232" s="625"/>
      <c r="D232" s="28"/>
    </row>
    <row r="233" spans="1:4" s="312" customFormat="1">
      <c r="A233" s="124"/>
      <c r="B233" s="524"/>
      <c r="C233" s="625"/>
      <c r="D233" s="28"/>
    </row>
  </sheetData>
  <mergeCells count="18">
    <mergeCell ref="B229:C229"/>
    <mergeCell ref="B215:C215"/>
    <mergeCell ref="B216:C216"/>
    <mergeCell ref="B155:C155"/>
    <mergeCell ref="C150:D150"/>
    <mergeCell ref="C151:D151"/>
    <mergeCell ref="B217:C217"/>
    <mergeCell ref="B218:C218"/>
    <mergeCell ref="B224:C224"/>
    <mergeCell ref="B145:C145"/>
    <mergeCell ref="C67:D67"/>
    <mergeCell ref="C68:D68"/>
    <mergeCell ref="B21:C21"/>
    <mergeCell ref="B64:C64"/>
    <mergeCell ref="B65:C65"/>
    <mergeCell ref="B61:C61"/>
    <mergeCell ref="B62:C62"/>
    <mergeCell ref="B63:C63"/>
  </mergeCells>
  <phoneticPr fontId="7" type="noConversion"/>
  <pageMargins left="0.75" right="0.75" top="1" bottom="1" header="0.5" footer="0.5"/>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1"/>
  <sheetViews>
    <sheetView view="pageBreakPreview" zoomScaleNormal="100" zoomScaleSheetLayoutView="100" workbookViewId="0"/>
  </sheetViews>
  <sheetFormatPr baseColWidth="10" defaultColWidth="9" defaultRowHeight="14"/>
  <cols>
    <col min="1" max="1" width="7.1640625" style="742" customWidth="1"/>
    <col min="2" max="2" width="80.5" style="12" customWidth="1"/>
    <col min="3" max="3" width="2" style="12" customWidth="1"/>
    <col min="4" max="16384" width="9" style="408"/>
  </cols>
  <sheetData>
    <row r="1" spans="1:4" ht="15">
      <c r="A1" s="137">
        <v>6</v>
      </c>
      <c r="B1" s="146" t="s">
        <v>2506</v>
      </c>
      <c r="C1" s="33"/>
    </row>
    <row r="2" spans="1:4" ht="15">
      <c r="A2" s="138">
        <v>6.1</v>
      </c>
      <c r="B2" s="147" t="s">
        <v>421</v>
      </c>
      <c r="C2" s="33"/>
    </row>
    <row r="3" spans="1:4">
      <c r="A3" s="138"/>
      <c r="B3" s="693"/>
      <c r="C3" s="663"/>
    </row>
    <row r="4" spans="1:4">
      <c r="A4" s="138"/>
      <c r="B4" s="728"/>
      <c r="C4" s="663"/>
    </row>
    <row r="5" spans="1:4" ht="15">
      <c r="A5" s="410"/>
      <c r="B5" s="729" t="s">
        <v>255</v>
      </c>
      <c r="C5" s="663"/>
      <c r="D5" s="663"/>
    </row>
    <row r="6" spans="1:4" ht="15">
      <c r="A6" s="410"/>
      <c r="B6" s="728" t="s">
        <v>2507</v>
      </c>
      <c r="C6" s="663"/>
      <c r="D6" s="663"/>
    </row>
    <row r="7" spans="1:4" ht="15">
      <c r="A7" s="410"/>
      <c r="B7" s="103" t="s">
        <v>2508</v>
      </c>
      <c r="C7" s="663"/>
      <c r="D7" s="663"/>
    </row>
    <row r="8" spans="1:4" ht="15">
      <c r="A8" s="410"/>
      <c r="B8" s="103" t="s">
        <v>2509</v>
      </c>
      <c r="C8" s="663"/>
      <c r="D8" s="663"/>
    </row>
    <row r="9" spans="1:4" ht="15">
      <c r="A9" s="410"/>
      <c r="B9" s="103" t="s">
        <v>2510</v>
      </c>
      <c r="C9" s="663"/>
      <c r="D9" s="663"/>
    </row>
    <row r="10" spans="1:4" ht="15">
      <c r="A10" s="410"/>
      <c r="B10" s="103" t="s">
        <v>2511</v>
      </c>
      <c r="C10" s="663"/>
      <c r="D10" s="663"/>
    </row>
    <row r="11" spans="1:4">
      <c r="A11" s="410"/>
      <c r="B11" s="408"/>
      <c r="C11" s="663"/>
      <c r="D11" s="663"/>
    </row>
    <row r="12" spans="1:4">
      <c r="A12" s="410"/>
      <c r="B12" s="730"/>
      <c r="C12" s="663"/>
      <c r="D12" s="663"/>
    </row>
    <row r="13" spans="1:4">
      <c r="A13" s="410"/>
      <c r="B13" s="730"/>
      <c r="C13" s="663"/>
      <c r="D13" s="663"/>
    </row>
    <row r="14" spans="1:4">
      <c r="A14" s="138"/>
      <c r="B14" s="731"/>
      <c r="C14" s="663"/>
    </row>
    <row r="15" spans="1:4" ht="15">
      <c r="A15" s="138">
        <v>6.2</v>
      </c>
      <c r="B15" s="148" t="s">
        <v>422</v>
      </c>
      <c r="C15" s="33"/>
    </row>
    <row r="16" spans="1:4">
      <c r="A16" s="138"/>
      <c r="B16" s="732">
        <v>5</v>
      </c>
      <c r="C16" s="663"/>
    </row>
    <row r="17" spans="1:4">
      <c r="A17" s="138"/>
      <c r="B17" s="728"/>
      <c r="C17" s="663"/>
    </row>
    <row r="18" spans="1:4" ht="15">
      <c r="A18" s="410"/>
      <c r="B18" s="729" t="s">
        <v>257</v>
      </c>
      <c r="C18" s="663"/>
      <c r="D18" s="663"/>
    </row>
    <row r="19" spans="1:4" ht="15">
      <c r="A19" s="410"/>
      <c r="B19" s="728" t="s">
        <v>2371</v>
      </c>
      <c r="C19" s="663"/>
      <c r="D19" s="663"/>
    </row>
    <row r="20" spans="1:4" ht="30">
      <c r="A20" s="410"/>
      <c r="B20" s="728" t="s">
        <v>258</v>
      </c>
      <c r="C20" s="663"/>
      <c r="D20" s="663"/>
    </row>
    <row r="21" spans="1:4">
      <c r="A21" s="410"/>
      <c r="B21" s="731"/>
      <c r="C21" s="663"/>
      <c r="D21" s="663"/>
    </row>
    <row r="22" spans="1:4" ht="15">
      <c r="A22" s="138">
        <v>6.3</v>
      </c>
      <c r="B22" s="148" t="s">
        <v>423</v>
      </c>
      <c r="C22" s="33"/>
    </row>
    <row r="23" spans="1:4" ht="15">
      <c r="A23" s="138"/>
      <c r="B23" s="733" t="s">
        <v>260</v>
      </c>
      <c r="C23" s="33"/>
    </row>
    <row r="24" spans="1:4" ht="30">
      <c r="A24" s="138"/>
      <c r="B24" s="728" t="s">
        <v>2512</v>
      </c>
      <c r="C24" s="663"/>
    </row>
    <row r="25" spans="1:4">
      <c r="A25" s="138"/>
      <c r="B25" s="103"/>
      <c r="C25" s="663"/>
    </row>
    <row r="26" spans="1:4" ht="15">
      <c r="A26" s="138"/>
      <c r="B26" s="728" t="s">
        <v>424</v>
      </c>
      <c r="C26" s="663"/>
    </row>
    <row r="27" spans="1:4">
      <c r="A27" s="138"/>
      <c r="B27" s="728"/>
      <c r="C27" s="663"/>
    </row>
    <row r="28" spans="1:4" ht="15">
      <c r="A28" s="138" t="s">
        <v>425</v>
      </c>
      <c r="B28" s="729" t="s">
        <v>262</v>
      </c>
      <c r="C28" s="33"/>
    </row>
    <row r="29" spans="1:4" ht="15">
      <c r="A29" s="138"/>
      <c r="B29" s="728" t="s">
        <v>2330</v>
      </c>
      <c r="C29" s="663"/>
    </row>
    <row r="30" spans="1:4">
      <c r="A30" s="138"/>
      <c r="B30" s="731"/>
      <c r="C30" s="663"/>
    </row>
    <row r="31" spans="1:4" ht="15">
      <c r="A31" s="138">
        <v>6.4</v>
      </c>
      <c r="B31" s="148" t="s">
        <v>426</v>
      </c>
      <c r="C31" s="33"/>
    </row>
    <row r="32" spans="1:4" ht="75">
      <c r="A32" s="138"/>
      <c r="B32" s="732" t="s">
        <v>2513</v>
      </c>
      <c r="C32" s="698"/>
    </row>
    <row r="33" spans="1:3">
      <c r="A33" s="138"/>
      <c r="B33" s="734"/>
      <c r="C33" s="698"/>
    </row>
    <row r="34" spans="1:3" ht="15">
      <c r="A34" s="138" t="s">
        <v>427</v>
      </c>
      <c r="B34" s="735" t="s">
        <v>428</v>
      </c>
      <c r="C34" s="662"/>
    </row>
    <row r="35" spans="1:3" ht="45">
      <c r="A35" s="138"/>
      <c r="B35" s="736" t="s">
        <v>2514</v>
      </c>
      <c r="C35" s="698"/>
    </row>
    <row r="36" spans="1:3">
      <c r="A36" s="138"/>
      <c r="B36" s="734"/>
      <c r="C36" s="698"/>
    </row>
    <row r="37" spans="1:3">
      <c r="A37" s="138"/>
      <c r="B37" s="737"/>
      <c r="C37" s="15"/>
    </row>
    <row r="38" spans="1:3">
      <c r="A38" s="138"/>
      <c r="B38" s="731"/>
      <c r="C38" s="663"/>
    </row>
    <row r="39" spans="1:3" ht="15">
      <c r="A39" s="138">
        <v>6.5</v>
      </c>
      <c r="B39" s="148" t="s">
        <v>429</v>
      </c>
      <c r="C39" s="33"/>
    </row>
    <row r="40" spans="1:3" ht="15">
      <c r="A40" s="138"/>
      <c r="B40" s="693" t="s">
        <v>2515</v>
      </c>
      <c r="C40" s="33"/>
    </row>
    <row r="41" spans="1:3" ht="15">
      <c r="A41" s="138"/>
      <c r="B41" s="728" t="s">
        <v>2406</v>
      </c>
      <c r="C41" s="33"/>
    </row>
    <row r="42" spans="1:3" ht="15">
      <c r="A42" s="138"/>
      <c r="B42" s="728" t="s">
        <v>2516</v>
      </c>
      <c r="C42" s="33"/>
    </row>
    <row r="43" spans="1:3" ht="15">
      <c r="A43" s="138"/>
      <c r="B43" s="728" t="s">
        <v>2517</v>
      </c>
      <c r="C43" s="33"/>
    </row>
    <row r="44" spans="1:3" ht="15">
      <c r="A44" s="138"/>
      <c r="B44" s="728" t="s">
        <v>275</v>
      </c>
      <c r="C44" s="663"/>
    </row>
    <row r="45" spans="1:3">
      <c r="A45" s="138"/>
      <c r="B45" s="728"/>
      <c r="C45" s="663"/>
    </row>
    <row r="46" spans="1:3" ht="15">
      <c r="A46" s="138">
        <v>6.6</v>
      </c>
      <c r="B46" s="148" t="s">
        <v>430</v>
      </c>
      <c r="C46" s="33"/>
    </row>
    <row r="47" spans="1:3" ht="15">
      <c r="A47" s="138"/>
      <c r="B47" s="728" t="s">
        <v>431</v>
      </c>
      <c r="C47" s="663"/>
    </row>
    <row r="48" spans="1:3">
      <c r="A48" s="138"/>
      <c r="B48" s="731"/>
      <c r="C48" s="663"/>
    </row>
    <row r="49" spans="1:4" ht="15">
      <c r="A49" s="138">
        <v>6.7</v>
      </c>
      <c r="B49" s="148" t="s">
        <v>268</v>
      </c>
      <c r="C49" s="33"/>
    </row>
    <row r="50" spans="1:4" ht="15">
      <c r="A50" s="138"/>
      <c r="B50" s="146" t="s">
        <v>432</v>
      </c>
      <c r="C50" s="33"/>
    </row>
    <row r="51" spans="1:4" ht="60">
      <c r="A51" s="406"/>
      <c r="B51" s="663" t="s">
        <v>2518</v>
      </c>
      <c r="C51" s="15"/>
      <c r="D51" s="15"/>
    </row>
    <row r="52" spans="1:4" ht="45">
      <c r="A52" s="406"/>
      <c r="B52" s="103" t="s">
        <v>2519</v>
      </c>
      <c r="C52" s="15"/>
      <c r="D52" s="15"/>
    </row>
    <row r="53" spans="1:4">
      <c r="A53" s="138"/>
      <c r="B53" s="737"/>
      <c r="C53" s="15"/>
    </row>
    <row r="54" spans="1:4">
      <c r="A54" s="140"/>
      <c r="B54" s="737"/>
      <c r="C54" s="15"/>
    </row>
    <row r="55" spans="1:4" ht="15">
      <c r="A55" s="140" t="s">
        <v>433</v>
      </c>
      <c r="B55" s="735" t="s">
        <v>434</v>
      </c>
      <c r="C55" s="15"/>
    </row>
    <row r="56" spans="1:4" ht="15">
      <c r="A56" s="139" t="s">
        <v>435</v>
      </c>
      <c r="B56" s="735" t="s">
        <v>436</v>
      </c>
      <c r="C56" s="15"/>
    </row>
    <row r="57" spans="1:4" ht="15">
      <c r="A57" s="139"/>
      <c r="B57" s="728" t="s">
        <v>2520</v>
      </c>
      <c r="C57" s="15"/>
    </row>
    <row r="58" spans="1:4" ht="15">
      <c r="A58" s="139" t="s">
        <v>437</v>
      </c>
      <c r="B58" s="735" t="s">
        <v>438</v>
      </c>
      <c r="C58" s="15"/>
    </row>
    <row r="59" spans="1:4" ht="15">
      <c r="A59" s="139"/>
      <c r="B59" s="728" t="s">
        <v>2520</v>
      </c>
      <c r="C59" s="15"/>
    </row>
    <row r="60" spans="1:4" ht="15">
      <c r="A60" s="139" t="s">
        <v>439</v>
      </c>
      <c r="B60" s="735" t="s">
        <v>2521</v>
      </c>
      <c r="C60" s="15"/>
    </row>
    <row r="61" spans="1:4" ht="15">
      <c r="A61" s="139"/>
      <c r="B61" s="728" t="s">
        <v>2522</v>
      </c>
      <c r="C61" s="15"/>
    </row>
    <row r="62" spans="1:4" ht="15">
      <c r="A62" s="139" t="s">
        <v>442</v>
      </c>
      <c r="B62" s="735" t="s">
        <v>443</v>
      </c>
      <c r="C62" s="15"/>
    </row>
    <row r="63" spans="1:4" ht="15">
      <c r="A63" s="139"/>
      <c r="B63" s="728" t="s">
        <v>2523</v>
      </c>
      <c r="C63" s="15"/>
    </row>
    <row r="64" spans="1:4" ht="15">
      <c r="A64" s="139" t="s">
        <v>444</v>
      </c>
      <c r="B64" s="735" t="s">
        <v>445</v>
      </c>
      <c r="C64" s="15"/>
    </row>
    <row r="65" spans="1:3" ht="32">
      <c r="A65" s="139"/>
      <c r="B65" s="664" t="s">
        <v>2524</v>
      </c>
      <c r="C65" s="15"/>
    </row>
    <row r="66" spans="1:3" ht="15">
      <c r="A66" s="141" t="s">
        <v>446</v>
      </c>
      <c r="B66" s="735" t="s">
        <v>447</v>
      </c>
      <c r="C66" s="15"/>
    </row>
    <row r="67" spans="1:3" ht="30">
      <c r="A67" s="139"/>
      <c r="B67" s="738" t="s">
        <v>2525</v>
      </c>
      <c r="C67" s="15"/>
    </row>
    <row r="68" spans="1:3" ht="15">
      <c r="A68" s="139" t="s">
        <v>448</v>
      </c>
      <c r="B68" s="735" t="s">
        <v>449</v>
      </c>
      <c r="C68" s="15"/>
    </row>
    <row r="69" spans="1:3" ht="30">
      <c r="A69" s="139"/>
      <c r="B69" s="738" t="s">
        <v>2526</v>
      </c>
      <c r="C69" s="15"/>
    </row>
    <row r="70" spans="1:3" ht="15">
      <c r="A70" s="139" t="s">
        <v>450</v>
      </c>
      <c r="B70" s="735" t="s">
        <v>451</v>
      </c>
      <c r="C70" s="15"/>
    </row>
    <row r="71" spans="1:3" ht="15">
      <c r="A71" s="139"/>
      <c r="B71" s="728" t="s">
        <v>2527</v>
      </c>
      <c r="C71" s="15"/>
    </row>
    <row r="72" spans="1:3">
      <c r="A72" s="139"/>
      <c r="B72" s="735"/>
      <c r="C72" s="15"/>
    </row>
    <row r="73" spans="1:3">
      <c r="A73" s="140"/>
      <c r="B73" s="737"/>
      <c r="C73" s="15"/>
    </row>
    <row r="74" spans="1:3">
      <c r="A74" s="140"/>
      <c r="B74" s="739"/>
      <c r="C74" s="15"/>
    </row>
    <row r="75" spans="1:3" ht="15">
      <c r="A75" s="138">
        <v>6.8</v>
      </c>
      <c r="B75" s="148" t="s">
        <v>452</v>
      </c>
      <c r="C75" s="33"/>
    </row>
    <row r="76" spans="1:3" ht="60">
      <c r="A76" s="138"/>
      <c r="B76" s="740" t="s">
        <v>2528</v>
      </c>
      <c r="C76" s="33"/>
    </row>
    <row r="77" spans="1:3">
      <c r="A77" s="138"/>
      <c r="B77" s="729"/>
      <c r="C77" s="33"/>
    </row>
    <row r="78" spans="1:3">
      <c r="A78" s="138"/>
      <c r="B78" s="316"/>
      <c r="C78" s="33"/>
    </row>
    <row r="79" spans="1:3" ht="15">
      <c r="A79" s="138">
        <v>6.9</v>
      </c>
      <c r="B79" s="148" t="s">
        <v>353</v>
      </c>
      <c r="C79" s="33"/>
    </row>
    <row r="80" spans="1:3" ht="15">
      <c r="A80" s="138"/>
      <c r="B80" s="693" t="s">
        <v>2371</v>
      </c>
      <c r="C80" s="15"/>
    </row>
    <row r="81" spans="1:3">
      <c r="A81" s="138"/>
      <c r="B81" s="729"/>
      <c r="C81" s="33"/>
    </row>
    <row r="82" spans="1:3">
      <c r="A82" s="138"/>
      <c r="B82" s="731"/>
      <c r="C82" s="663"/>
    </row>
    <row r="83" spans="1:3" ht="15">
      <c r="A83" s="140">
        <v>6.1</v>
      </c>
      <c r="B83" s="148" t="s">
        <v>453</v>
      </c>
      <c r="C83" s="33"/>
    </row>
    <row r="84" spans="1:3" ht="15">
      <c r="A84" s="138"/>
      <c r="B84" s="693" t="s">
        <v>454</v>
      </c>
      <c r="C84" s="15"/>
    </row>
    <row r="85" spans="1:3">
      <c r="A85" s="138"/>
      <c r="B85" s="731"/>
      <c r="C85" s="663"/>
    </row>
    <row r="86" spans="1:3" ht="15">
      <c r="A86" s="140">
        <v>6.11</v>
      </c>
      <c r="B86" s="148" t="s">
        <v>455</v>
      </c>
      <c r="C86" s="33"/>
    </row>
    <row r="87" spans="1:3" ht="30">
      <c r="A87" s="138"/>
      <c r="B87" s="693" t="s">
        <v>456</v>
      </c>
      <c r="C87" s="15"/>
    </row>
    <row r="88" spans="1:3" ht="41.25" customHeight="1">
      <c r="A88" s="138"/>
      <c r="B88" s="316"/>
      <c r="C88" s="663"/>
    </row>
    <row r="89" spans="1:3" ht="15">
      <c r="A89" s="138">
        <v>6.12</v>
      </c>
      <c r="B89" s="148" t="s">
        <v>457</v>
      </c>
      <c r="C89" s="33"/>
    </row>
    <row r="90" spans="1:3" ht="30">
      <c r="A90" s="138"/>
      <c r="B90" s="693" t="s">
        <v>458</v>
      </c>
      <c r="C90" s="15"/>
    </row>
    <row r="91" spans="1:3" ht="70.5" customHeight="1">
      <c r="A91" s="138"/>
      <c r="B91" s="741"/>
      <c r="C91" s="663"/>
    </row>
    <row r="92" spans="1:3" ht="15">
      <c r="A92" s="138">
        <v>6.13</v>
      </c>
      <c r="B92" s="148" t="s">
        <v>459</v>
      </c>
      <c r="C92" s="33"/>
    </row>
    <row r="93" spans="1:3" ht="30">
      <c r="A93" s="138"/>
      <c r="B93" s="693" t="s">
        <v>460</v>
      </c>
      <c r="C93" s="663"/>
    </row>
    <row r="94" spans="1:3">
      <c r="A94" s="138"/>
      <c r="B94" s="731"/>
      <c r="C94" s="663"/>
    </row>
    <row r="95" spans="1:3" ht="15">
      <c r="A95" s="138">
        <v>6.14</v>
      </c>
      <c r="B95" s="148" t="s">
        <v>461</v>
      </c>
      <c r="C95" s="33"/>
    </row>
    <row r="96" spans="1:3" ht="30">
      <c r="A96" s="138"/>
      <c r="B96" s="693" t="s">
        <v>462</v>
      </c>
      <c r="C96" s="663"/>
    </row>
    <row r="97" spans="1:3" ht="15">
      <c r="A97" s="138" t="s">
        <v>280</v>
      </c>
      <c r="B97" s="729" t="s">
        <v>281</v>
      </c>
      <c r="C97" s="33"/>
    </row>
    <row r="98" spans="1:3" ht="15">
      <c r="A98" s="142"/>
      <c r="B98" s="728" t="s">
        <v>2371</v>
      </c>
      <c r="C98" s="663"/>
    </row>
    <row r="99" spans="1:3">
      <c r="A99" s="142"/>
      <c r="B99" s="728"/>
      <c r="C99" s="663"/>
    </row>
    <row r="100" spans="1:3">
      <c r="A100" s="142"/>
      <c r="B100" s="728"/>
      <c r="C100" s="663"/>
    </row>
    <row r="101" spans="1:3">
      <c r="A101" s="143"/>
      <c r="B101" s="731"/>
      <c r="C101" s="663"/>
    </row>
  </sheetData>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4"/>
  <sheetViews>
    <sheetView view="pageBreakPreview" zoomScaleNormal="100" zoomScaleSheetLayoutView="100" workbookViewId="0"/>
  </sheetViews>
  <sheetFormatPr baseColWidth="10" defaultColWidth="9" defaultRowHeight="14"/>
  <cols>
    <col min="1" max="1" width="7.1640625" style="742" customWidth="1"/>
    <col min="2" max="2" width="80.5" style="12" customWidth="1"/>
    <col min="3" max="3" width="2.5" style="12" customWidth="1"/>
    <col min="4" max="16384" width="9" style="408"/>
  </cols>
  <sheetData>
    <row r="1" spans="1:4" ht="15">
      <c r="A1" s="137">
        <v>7</v>
      </c>
      <c r="B1" s="146" t="s">
        <v>2529</v>
      </c>
      <c r="C1" s="33"/>
    </row>
    <row r="2" spans="1:4" ht="15">
      <c r="A2" s="138">
        <v>7.1</v>
      </c>
      <c r="B2" s="147" t="s">
        <v>421</v>
      </c>
      <c r="C2" s="33"/>
    </row>
    <row r="3" spans="1:4" ht="15">
      <c r="A3" s="138"/>
      <c r="B3" s="693" t="s">
        <v>2335</v>
      </c>
      <c r="C3" s="663"/>
    </row>
    <row r="4" spans="1:4">
      <c r="A4" s="138"/>
      <c r="B4" s="103"/>
      <c r="C4" s="663"/>
    </row>
    <row r="5" spans="1:4" ht="15">
      <c r="A5" s="406"/>
      <c r="B5" s="695" t="s">
        <v>255</v>
      </c>
      <c r="C5" s="663"/>
      <c r="D5" s="12"/>
    </row>
    <row r="6" spans="1:4" ht="15">
      <c r="A6" s="406"/>
      <c r="B6" s="103" t="s">
        <v>2530</v>
      </c>
      <c r="C6" s="663"/>
      <c r="D6" s="12"/>
    </row>
    <row r="7" spans="1:4" ht="15">
      <c r="A7" s="406"/>
      <c r="B7" s="103" t="s">
        <v>2531</v>
      </c>
      <c r="C7" s="663"/>
      <c r="D7" s="12"/>
    </row>
    <row r="8" spans="1:4" ht="15">
      <c r="A8" s="406"/>
      <c r="B8" s="103" t="s">
        <v>2532</v>
      </c>
      <c r="C8" s="663"/>
      <c r="D8" s="12"/>
    </row>
    <row r="9" spans="1:4" ht="15">
      <c r="A9" s="406"/>
      <c r="B9" s="103" t="s">
        <v>2533</v>
      </c>
      <c r="C9" s="663"/>
      <c r="D9" s="12"/>
    </row>
    <row r="10" spans="1:4" ht="15">
      <c r="A10" s="406"/>
      <c r="B10" s="103" t="s">
        <v>2534</v>
      </c>
      <c r="C10" s="663"/>
      <c r="D10" s="12"/>
    </row>
    <row r="11" spans="1:4">
      <c r="A11" s="406"/>
      <c r="B11" s="696"/>
      <c r="C11" s="663"/>
      <c r="D11" s="12"/>
    </row>
    <row r="12" spans="1:4">
      <c r="A12" s="406"/>
      <c r="B12" s="696"/>
      <c r="C12" s="663"/>
      <c r="D12" s="12"/>
    </row>
    <row r="13" spans="1:4">
      <c r="A13" s="406"/>
      <c r="B13" s="408"/>
      <c r="C13" s="663"/>
      <c r="D13" s="12"/>
    </row>
    <row r="14" spans="1:4">
      <c r="A14" s="138"/>
      <c r="B14" s="731"/>
      <c r="C14" s="663"/>
      <c r="D14" s="28"/>
    </row>
    <row r="15" spans="1:4" ht="15">
      <c r="A15" s="138">
        <v>7.2</v>
      </c>
      <c r="B15" s="148" t="s">
        <v>422</v>
      </c>
      <c r="C15" s="33"/>
      <c r="D15" s="28"/>
    </row>
    <row r="16" spans="1:4" ht="36" customHeight="1">
      <c r="A16" s="138"/>
      <c r="B16" s="103" t="s">
        <v>2535</v>
      </c>
      <c r="C16" s="663"/>
      <c r="D16" s="28"/>
    </row>
    <row r="17" spans="1:4" ht="18" customHeight="1">
      <c r="A17" s="138"/>
      <c r="B17" s="696"/>
      <c r="C17" s="663"/>
      <c r="D17" s="28"/>
    </row>
    <row r="18" spans="1:4" ht="15">
      <c r="A18" s="410"/>
      <c r="B18" s="729" t="s">
        <v>257</v>
      </c>
      <c r="C18" s="663"/>
      <c r="D18" s="12"/>
    </row>
    <row r="19" spans="1:4" ht="15">
      <c r="A19" s="410"/>
      <c r="B19" s="728" t="s">
        <v>2536</v>
      </c>
      <c r="C19" s="663"/>
      <c r="D19" s="12"/>
    </row>
    <row r="20" spans="1:4" ht="45">
      <c r="A20" s="410"/>
      <c r="B20" s="731" t="s">
        <v>2537</v>
      </c>
      <c r="C20" s="663"/>
      <c r="D20" s="12"/>
    </row>
    <row r="21" spans="1:4">
      <c r="A21" s="138"/>
      <c r="B21" s="663"/>
      <c r="C21" s="663"/>
    </row>
    <row r="22" spans="1:4" ht="15">
      <c r="A22" s="138">
        <v>7.3</v>
      </c>
      <c r="B22" s="148" t="s">
        <v>423</v>
      </c>
      <c r="C22" s="33"/>
    </row>
    <row r="23" spans="1:4" ht="15">
      <c r="A23" s="138"/>
      <c r="B23" s="733" t="s">
        <v>260</v>
      </c>
      <c r="C23" s="33"/>
    </row>
    <row r="24" spans="1:4" ht="45">
      <c r="A24" s="138"/>
      <c r="B24" s="728" t="s">
        <v>2538</v>
      </c>
      <c r="C24" s="663"/>
    </row>
    <row r="25" spans="1:4">
      <c r="A25" s="138"/>
      <c r="B25" s="103"/>
      <c r="C25" s="663"/>
    </row>
    <row r="26" spans="1:4" ht="15">
      <c r="A26" s="138"/>
      <c r="B26" s="728" t="s">
        <v>424</v>
      </c>
      <c r="C26" s="663"/>
    </row>
    <row r="27" spans="1:4">
      <c r="A27" s="138"/>
      <c r="B27" s="103"/>
      <c r="C27" s="663"/>
    </row>
    <row r="28" spans="1:4">
      <c r="A28" s="138"/>
      <c r="B28" s="728"/>
      <c r="C28" s="663"/>
    </row>
    <row r="29" spans="1:4">
      <c r="A29" s="138"/>
      <c r="B29" s="728"/>
      <c r="C29" s="663"/>
    </row>
    <row r="30" spans="1:4" ht="15">
      <c r="A30" s="138" t="s">
        <v>463</v>
      </c>
      <c r="B30" s="729" t="s">
        <v>262</v>
      </c>
      <c r="C30" s="33"/>
    </row>
    <row r="31" spans="1:4" ht="15">
      <c r="A31" s="138"/>
      <c r="B31" s="728" t="s">
        <v>2330</v>
      </c>
      <c r="C31" s="663"/>
    </row>
    <row r="32" spans="1:4">
      <c r="A32" s="138"/>
      <c r="B32" s="731"/>
      <c r="C32" s="663"/>
    </row>
    <row r="33" spans="1:3" ht="15">
      <c r="A33" s="138">
        <v>7.4</v>
      </c>
      <c r="B33" s="148" t="s">
        <v>426</v>
      </c>
      <c r="C33" s="33"/>
    </row>
    <row r="34" spans="1:3" ht="75">
      <c r="A34" s="138"/>
      <c r="B34" s="732" t="s">
        <v>2513</v>
      </c>
      <c r="C34" s="698"/>
    </row>
    <row r="35" spans="1:3">
      <c r="A35" s="149"/>
      <c r="B35" s="734"/>
      <c r="C35" s="698"/>
    </row>
    <row r="36" spans="1:3" ht="15">
      <c r="A36" s="138" t="s">
        <v>464</v>
      </c>
      <c r="B36" s="735" t="s">
        <v>428</v>
      </c>
      <c r="C36" s="662"/>
    </row>
    <row r="37" spans="1:3" ht="45">
      <c r="A37" s="138"/>
      <c r="B37" s="736" t="s">
        <v>2539</v>
      </c>
      <c r="C37" s="698"/>
    </row>
    <row r="38" spans="1:3" ht="30">
      <c r="A38" s="138"/>
      <c r="B38" s="728" t="s">
        <v>2540</v>
      </c>
      <c r="C38" s="15"/>
    </row>
    <row r="39" spans="1:3">
      <c r="A39" s="138"/>
      <c r="B39" s="731"/>
      <c r="C39" s="663"/>
    </row>
    <row r="40" spans="1:3" ht="15">
      <c r="A40" s="138">
        <v>7.5</v>
      </c>
      <c r="B40" s="148" t="s">
        <v>429</v>
      </c>
      <c r="C40" s="33"/>
    </row>
    <row r="41" spans="1:3" ht="15">
      <c r="A41" s="138"/>
      <c r="B41" s="693" t="s">
        <v>2541</v>
      </c>
      <c r="C41" s="663"/>
    </row>
    <row r="42" spans="1:3" ht="15">
      <c r="A42" s="138"/>
      <c r="B42" s="728" t="s">
        <v>2542</v>
      </c>
      <c r="C42" s="663"/>
    </row>
    <row r="43" spans="1:3" ht="15">
      <c r="A43" s="138"/>
      <c r="B43" s="728" t="s">
        <v>2543</v>
      </c>
      <c r="C43" s="663"/>
    </row>
    <row r="44" spans="1:3" ht="15">
      <c r="A44" s="138"/>
      <c r="B44" s="728" t="s">
        <v>2544</v>
      </c>
      <c r="C44" s="663"/>
    </row>
    <row r="45" spans="1:3" ht="15">
      <c r="A45" s="138"/>
      <c r="B45" s="728" t="s">
        <v>275</v>
      </c>
      <c r="C45" s="663"/>
    </row>
    <row r="46" spans="1:3">
      <c r="A46" s="138"/>
      <c r="B46" s="728"/>
      <c r="C46" s="663"/>
    </row>
    <row r="47" spans="1:3" ht="15">
      <c r="A47" s="138">
        <v>7.6</v>
      </c>
      <c r="B47" s="148" t="s">
        <v>430</v>
      </c>
      <c r="C47" s="33"/>
    </row>
    <row r="48" spans="1:3" ht="15">
      <c r="A48" s="138"/>
      <c r="B48" s="728" t="s">
        <v>431</v>
      </c>
      <c r="C48" s="663"/>
    </row>
    <row r="49" spans="1:3">
      <c r="A49" s="138"/>
      <c r="B49" s="731"/>
      <c r="C49" s="663"/>
    </row>
    <row r="50" spans="1:3" ht="15">
      <c r="A50" s="138">
        <v>7.7</v>
      </c>
      <c r="B50" s="148" t="s">
        <v>268</v>
      </c>
      <c r="C50" s="33"/>
    </row>
    <row r="51" spans="1:3" ht="15">
      <c r="A51" s="138"/>
      <c r="B51" s="146" t="s">
        <v>432</v>
      </c>
      <c r="C51" s="15"/>
    </row>
    <row r="52" spans="1:3" ht="135">
      <c r="A52" s="138"/>
      <c r="B52" s="663" t="s">
        <v>2545</v>
      </c>
      <c r="C52" s="663"/>
    </row>
    <row r="53" spans="1:3">
      <c r="A53" s="138"/>
      <c r="B53" s="696"/>
      <c r="C53" s="663"/>
    </row>
    <row r="54" spans="1:3">
      <c r="A54" s="138"/>
      <c r="B54" s="737"/>
      <c r="C54" s="15"/>
    </row>
    <row r="55" spans="1:3">
      <c r="A55" s="138"/>
      <c r="B55" s="737"/>
      <c r="C55" s="15"/>
    </row>
    <row r="56" spans="1:3" ht="15">
      <c r="A56" s="140" t="s">
        <v>465</v>
      </c>
      <c r="B56" s="735" t="s">
        <v>434</v>
      </c>
      <c r="C56" s="15"/>
    </row>
    <row r="57" spans="1:3" ht="15">
      <c r="A57" s="139" t="s">
        <v>435</v>
      </c>
      <c r="B57" s="735" t="s">
        <v>436</v>
      </c>
      <c r="C57" s="15"/>
    </row>
    <row r="58" spans="1:3" ht="45">
      <c r="A58" s="139"/>
      <c r="B58" s="728" t="s">
        <v>2546</v>
      </c>
      <c r="C58" s="15"/>
    </row>
    <row r="59" spans="1:3" ht="15">
      <c r="A59" s="139" t="s">
        <v>437</v>
      </c>
      <c r="B59" s="735" t="s">
        <v>438</v>
      </c>
      <c r="C59" s="15"/>
    </row>
    <row r="60" spans="1:3" ht="15">
      <c r="A60" s="139"/>
      <c r="B60" s="728" t="s">
        <v>2371</v>
      </c>
      <c r="C60" s="15"/>
    </row>
    <row r="61" spans="1:3" ht="30">
      <c r="A61" s="139" t="s">
        <v>439</v>
      </c>
      <c r="B61" s="735" t="s">
        <v>440</v>
      </c>
      <c r="C61" s="15"/>
    </row>
    <row r="62" spans="1:3" ht="15">
      <c r="A62" s="139"/>
      <c r="B62" s="728" t="s">
        <v>2547</v>
      </c>
      <c r="C62" s="15"/>
    </row>
    <row r="63" spans="1:3" ht="15">
      <c r="A63" s="139" t="s">
        <v>442</v>
      </c>
      <c r="B63" s="735" t="s">
        <v>443</v>
      </c>
      <c r="C63" s="15"/>
    </row>
    <row r="64" spans="1:3" ht="30">
      <c r="A64" s="139"/>
      <c r="B64" s="728" t="s">
        <v>2548</v>
      </c>
      <c r="C64" s="15"/>
    </row>
    <row r="65" spans="1:3" ht="15">
      <c r="A65" s="139" t="s">
        <v>444</v>
      </c>
      <c r="B65" s="735" t="s">
        <v>445</v>
      </c>
      <c r="C65" s="15"/>
    </row>
    <row r="66" spans="1:3" ht="30">
      <c r="A66" s="139"/>
      <c r="B66" s="728" t="s">
        <v>2549</v>
      </c>
      <c r="C66" s="15"/>
    </row>
    <row r="67" spans="1:3" ht="15">
      <c r="A67" s="141" t="s">
        <v>446</v>
      </c>
      <c r="B67" s="735" t="s">
        <v>447</v>
      </c>
      <c r="C67" s="15"/>
    </row>
    <row r="68" spans="1:3" ht="15">
      <c r="A68" s="139"/>
      <c r="B68" s="738" t="s">
        <v>2550</v>
      </c>
      <c r="C68" s="15"/>
    </row>
    <row r="69" spans="1:3" ht="15.75" customHeight="1">
      <c r="A69" s="139" t="s">
        <v>448</v>
      </c>
      <c r="B69" s="735" t="s">
        <v>449</v>
      </c>
      <c r="C69" s="15"/>
    </row>
    <row r="70" spans="1:3" ht="30">
      <c r="A70" s="139"/>
      <c r="B70" s="738" t="s">
        <v>2551</v>
      </c>
      <c r="C70" s="15"/>
    </row>
    <row r="71" spans="1:3" ht="15">
      <c r="A71" s="139" t="s">
        <v>450</v>
      </c>
      <c r="B71" s="735" t="s">
        <v>451</v>
      </c>
      <c r="C71" s="15"/>
    </row>
    <row r="72" spans="1:3" ht="15">
      <c r="A72" s="139"/>
      <c r="B72" s="728" t="s">
        <v>2527</v>
      </c>
      <c r="C72" s="15"/>
    </row>
    <row r="73" spans="1:3">
      <c r="A73" s="139"/>
      <c r="B73" s="735"/>
      <c r="C73" s="15"/>
    </row>
    <row r="74" spans="1:3">
      <c r="A74" s="140"/>
      <c r="B74" s="737"/>
      <c r="C74" s="33"/>
    </row>
    <row r="75" spans="1:3">
      <c r="A75" s="150"/>
      <c r="B75" s="739"/>
      <c r="C75" s="33"/>
    </row>
    <row r="76" spans="1:3" ht="15">
      <c r="A76" s="138">
        <v>7.8</v>
      </c>
      <c r="B76" s="148" t="s">
        <v>452</v>
      </c>
      <c r="C76" s="33"/>
    </row>
    <row r="77" spans="1:3" ht="15">
      <c r="A77" s="138"/>
      <c r="B77" s="693" t="s">
        <v>2527</v>
      </c>
      <c r="C77" s="33"/>
    </row>
    <row r="78" spans="1:3" ht="57" customHeight="1">
      <c r="A78" s="138"/>
      <c r="B78" s="728" t="s">
        <v>2552</v>
      </c>
      <c r="C78" s="33"/>
    </row>
    <row r="79" spans="1:3">
      <c r="A79" s="138"/>
      <c r="B79" s="316"/>
      <c r="C79" s="15"/>
    </row>
    <row r="80" spans="1:3" ht="15">
      <c r="A80" s="138">
        <v>7.9</v>
      </c>
      <c r="B80" s="148" t="s">
        <v>353</v>
      </c>
      <c r="C80" s="33"/>
    </row>
    <row r="81" spans="1:4" ht="15">
      <c r="A81" s="138"/>
      <c r="B81" s="693" t="s">
        <v>2371</v>
      </c>
      <c r="C81" s="663"/>
    </row>
    <row r="82" spans="1:4">
      <c r="A82" s="138"/>
      <c r="B82" s="729"/>
      <c r="C82" s="33"/>
    </row>
    <row r="83" spans="1:4">
      <c r="A83" s="138"/>
      <c r="B83" s="731"/>
      <c r="C83" s="15"/>
    </row>
    <row r="84" spans="1:4" ht="15">
      <c r="A84" s="140">
        <v>7.1</v>
      </c>
      <c r="B84" s="148" t="s">
        <v>453</v>
      </c>
      <c r="C84" s="663"/>
    </row>
    <row r="85" spans="1:4" ht="30">
      <c r="A85" s="138"/>
      <c r="B85" s="693" t="s">
        <v>2553</v>
      </c>
      <c r="C85" s="33"/>
    </row>
    <row r="86" spans="1:4" s="32" customFormat="1">
      <c r="A86" s="447"/>
      <c r="B86" s="697"/>
      <c r="C86" s="15"/>
      <c r="D86" s="30"/>
    </row>
    <row r="87" spans="1:4" s="32" customFormat="1">
      <c r="A87" s="447"/>
      <c r="B87" s="697"/>
      <c r="C87" s="15"/>
      <c r="D87" s="30"/>
    </row>
    <row r="88" spans="1:4">
      <c r="A88" s="138"/>
      <c r="B88" s="731"/>
      <c r="C88" s="15"/>
    </row>
    <row r="89" spans="1:4" ht="24" customHeight="1">
      <c r="A89" s="743">
        <v>7.11</v>
      </c>
      <c r="B89" s="148" t="s">
        <v>455</v>
      </c>
      <c r="C89" s="663"/>
    </row>
    <row r="90" spans="1:4" ht="30">
      <c r="A90" s="138"/>
      <c r="B90" s="693" t="s">
        <v>456</v>
      </c>
      <c r="C90" s="33"/>
    </row>
    <row r="91" spans="1:4">
      <c r="A91" s="138"/>
      <c r="B91" s="316"/>
      <c r="C91" s="15"/>
    </row>
    <row r="92" spans="1:4" ht="19.5" customHeight="1">
      <c r="A92" s="138">
        <v>7.12</v>
      </c>
      <c r="B92" s="148" t="s">
        <v>457</v>
      </c>
      <c r="C92" s="663"/>
    </row>
    <row r="93" spans="1:4" ht="30">
      <c r="A93" s="138"/>
      <c r="B93" s="693" t="s">
        <v>2554</v>
      </c>
      <c r="C93" s="33"/>
    </row>
    <row r="94" spans="1:4">
      <c r="A94" s="138"/>
      <c r="B94" s="316"/>
      <c r="C94" s="663"/>
    </row>
    <row r="95" spans="1:4" ht="20.25" customHeight="1">
      <c r="A95" s="138">
        <v>7.13</v>
      </c>
      <c r="B95" s="148" t="s">
        <v>459</v>
      </c>
      <c r="C95" s="663"/>
    </row>
    <row r="96" spans="1:4" ht="30">
      <c r="A96" s="138"/>
      <c r="B96" s="693" t="s">
        <v>460</v>
      </c>
      <c r="C96" s="33"/>
    </row>
    <row r="97" spans="1:3">
      <c r="A97" s="138"/>
      <c r="B97" s="731"/>
      <c r="C97" s="663"/>
    </row>
    <row r="98" spans="1:3" ht="15">
      <c r="A98" s="138">
        <v>7.14</v>
      </c>
      <c r="B98" s="148" t="s">
        <v>461</v>
      </c>
      <c r="C98" s="33"/>
    </row>
    <row r="99" spans="1:3" ht="30">
      <c r="A99" s="138"/>
      <c r="B99" s="693" t="s">
        <v>462</v>
      </c>
      <c r="C99" s="663"/>
    </row>
    <row r="100" spans="1:3" ht="15">
      <c r="A100" s="138" t="s">
        <v>280</v>
      </c>
      <c r="B100" s="729" t="s">
        <v>281</v>
      </c>
      <c r="C100" s="663"/>
    </row>
    <row r="101" spans="1:3" ht="15">
      <c r="A101" s="142"/>
      <c r="B101" s="728" t="s">
        <v>2371</v>
      </c>
      <c r="C101" s="663"/>
    </row>
    <row r="102" spans="1:3">
      <c r="A102" s="142"/>
      <c r="B102" s="728"/>
      <c r="C102" s="663"/>
    </row>
    <row r="103" spans="1:3">
      <c r="A103" s="142"/>
      <c r="B103" s="728"/>
      <c r="C103" s="663"/>
    </row>
    <row r="104" spans="1:3">
      <c r="A104" s="143"/>
      <c r="B104" s="731"/>
      <c r="C104" s="663"/>
    </row>
  </sheetData>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7" ma:contentTypeDescription="Create a new document." ma:contentTypeScope="" ma:versionID="26e93852c1eeca82df77572fd87f9b38">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89d76c3a609976d83b9034b7b2dd35d5"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412070-E696-4576-893B-F91251CE2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3B1C1D-308B-452F-B855-92FB4D1ADB72}">
  <ds:schemaRefs>
    <ds:schemaRef ds:uri="http://schemas.microsoft.com/sharepoint/v3/contenttype/forms"/>
  </ds:schemaRefs>
</ds:datastoreItem>
</file>

<file path=customXml/itemProps3.xml><?xml version="1.0" encoding="utf-8"?>
<ds:datastoreItem xmlns:ds="http://schemas.openxmlformats.org/officeDocument/2006/customXml" ds:itemID="{9614DD66-12E4-4727-BD26-898E2F9619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5a98dde-d495-409d-b44d-3860a7aae06f"/>
    <ds:schemaRef ds:uri="1da562b7-1f10-43e3-8305-f01a56e7c6f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33</vt:i4>
      </vt:variant>
      <vt:variant>
        <vt:lpstr>Named Ranges</vt:lpstr>
      </vt:variant>
      <vt:variant>
        <vt:i4>22</vt:i4>
      </vt:variant>
    </vt:vector>
  </HeadingPairs>
  <TitlesOfParts>
    <vt:vector size="55" baseType="lpstr">
      <vt:lpstr>Cover</vt:lpstr>
      <vt:lpstr>1 Basic Info</vt:lpstr>
      <vt:lpstr>2 Findings</vt:lpstr>
      <vt:lpstr>3 RA Cert process</vt:lpstr>
      <vt:lpstr>4 Admin </vt:lpstr>
      <vt:lpstr>5 RA Forest</vt:lpstr>
      <vt:lpstr>5a MA Group</vt:lpstr>
      <vt:lpstr>6 S1 </vt:lpstr>
      <vt:lpstr>7 S2</vt:lpstr>
      <vt:lpstr>8 S3</vt:lpstr>
      <vt:lpstr>9 S4</vt:lpstr>
      <vt:lpstr>A1 FM checklist RA-S2</vt:lpstr>
      <vt:lpstr>NFSS checklist</vt:lpstr>
      <vt:lpstr> A1.1 Pesticides</vt:lpstr>
      <vt:lpstr>A1.2 IFL</vt:lpstr>
      <vt:lpstr>A2 Consultation</vt:lpstr>
      <vt:lpstr>A3 Species list</vt:lpstr>
      <vt:lpstr>A4 CITES trees</vt:lpstr>
      <vt:lpstr>A5 additional info</vt:lpstr>
      <vt:lpstr>A6 Group checklist</vt:lpstr>
      <vt:lpstr>A7 Members &amp; FMUs</vt:lpstr>
      <vt:lpstr>A8 sampling</vt:lpstr>
      <vt:lpstr>A9 NTFP checklist</vt:lpstr>
      <vt:lpstr>A10 Glossary</vt:lpstr>
      <vt:lpstr>A11 Cert decsn</vt:lpstr>
      <vt:lpstr>A12a Product schedule</vt:lpstr>
      <vt:lpstr>A12b ES schedule </vt:lpstr>
      <vt:lpstr>A13 ILO conventions</vt:lpstr>
      <vt:lpstr>A14 Product codes</vt:lpstr>
      <vt:lpstr>A15 Translated summary</vt:lpstr>
      <vt:lpstr>A16 ES checklist and statement</vt:lpstr>
      <vt:lpstr>A17 ES Findings</vt:lpstr>
      <vt:lpstr>A18 Opening &amp; Closing</vt:lpstr>
      <vt:lpstr>'1 Basic Info'!Print_Area</vt:lpstr>
      <vt:lpstr>'2 Findings'!Print_Area</vt:lpstr>
      <vt:lpstr>'3 RA Cert process'!Print_Area</vt:lpstr>
      <vt:lpstr>'4 Admin '!Print_Area</vt:lpstr>
      <vt:lpstr>'5 RA Forest'!Print_Area</vt:lpstr>
      <vt:lpstr>'5a MA Group'!Print_Area</vt:lpstr>
      <vt:lpstr>'7 S2'!Print_Area</vt:lpstr>
      <vt:lpstr>'8 S3'!Print_Area</vt:lpstr>
      <vt:lpstr>'9 S4'!Print_Area</vt:lpstr>
      <vt:lpstr>'A1 FM checklist RA-S2'!Print_Area</vt:lpstr>
      <vt:lpstr>'A11 Cert decsn'!Print_Area</vt:lpstr>
      <vt:lpstr>'A12a Product schedule'!Print_Area</vt:lpstr>
      <vt:lpstr>'A12b ES schedule '!Print_Area</vt:lpstr>
      <vt:lpstr>'A14 Product codes'!Print_Area</vt:lpstr>
      <vt:lpstr>'A15 Translated summary'!Print_Area</vt:lpstr>
      <vt:lpstr>'A2 Consultation'!Print_Area</vt:lpstr>
      <vt:lpstr>'A4 CITES trees'!Print_Area</vt:lpstr>
      <vt:lpstr>'A5 additional info'!Print_Area</vt:lpstr>
      <vt:lpstr>'A6 Group checklist'!Print_Area</vt:lpstr>
      <vt:lpstr>'A7 Members &amp; FMUs'!Print_Area</vt:lpstr>
      <vt:lpstr>'A9 NTFP checklist'!Print_Area</vt:lpstr>
      <vt:lpstr>Cover!Print_Area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Toronto Accounts Management</cp:lastModifiedBy>
  <cp:revision/>
  <cp:lastPrinted>2022-01-12T10:44:11Z</cp:lastPrinted>
  <dcterms:created xsi:type="dcterms:W3CDTF">2005-01-24T17:03:19Z</dcterms:created>
  <dcterms:modified xsi:type="dcterms:W3CDTF">2024-01-10T22:33:46Z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ies>
</file>